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75" windowWidth="20730" windowHeight="8640"/>
  </bookViews>
  <sheets>
    <sheet name="Лист2" sheetId="3" r:id="rId1"/>
    <sheet name="Лист1" sheetId="4" r:id="rId2"/>
    <sheet name="Лист3" sheetId="5" r:id="rId3"/>
  </sheets>
  <definedNames>
    <definedName name="_xlnm.Print_Titles" localSheetId="0">Лист2!$4:$6</definedName>
    <definedName name="_xlnm.Print_Area" localSheetId="0">Лист2!$A$1:$S$174</definedName>
  </definedNames>
  <calcPr calcId="114210" fullCalcOnLoad="1"/>
</workbook>
</file>

<file path=xl/calcChain.xml><?xml version="1.0" encoding="utf-8"?>
<calcChain xmlns="http://schemas.openxmlformats.org/spreadsheetml/2006/main">
  <c r="E9" i="3"/>
  <c r="E12"/>
  <c r="E8"/>
  <c r="E26"/>
  <c r="E30"/>
  <c r="E33"/>
  <c r="E41"/>
  <c r="E43"/>
  <c r="E29"/>
  <c r="E46"/>
  <c r="E50"/>
  <c r="E61"/>
  <c r="E63"/>
  <c r="E66"/>
  <c r="E49"/>
  <c r="E69"/>
  <c r="E77"/>
  <c r="E81"/>
  <c r="E83"/>
  <c r="E80"/>
  <c r="E88"/>
  <c r="E94"/>
  <c r="E103"/>
  <c r="E87"/>
  <c r="E108"/>
  <c r="E111"/>
  <c r="E114"/>
  <c r="E117"/>
  <c r="E121"/>
  <c r="E125"/>
  <c r="E127"/>
  <c r="E129"/>
  <c r="E131"/>
  <c r="E133"/>
  <c r="E136"/>
  <c r="E140"/>
  <c r="E124"/>
  <c r="E144"/>
  <c r="E148"/>
  <c r="E143"/>
  <c r="E151"/>
  <c r="E157"/>
  <c r="E164"/>
  <c r="E156"/>
  <c r="E167"/>
  <c r="E7"/>
  <c r="F9"/>
  <c r="F12"/>
  <c r="F8"/>
  <c r="F26"/>
  <c r="F30"/>
  <c r="F33"/>
  <c r="F41"/>
  <c r="F43"/>
  <c r="F29"/>
  <c r="F46"/>
  <c r="F50"/>
  <c r="F61"/>
  <c r="F63"/>
  <c r="F66"/>
  <c r="F49"/>
  <c r="F69"/>
  <c r="F77"/>
  <c r="F81"/>
  <c r="F83"/>
  <c r="F80"/>
  <c r="F88"/>
  <c r="F94"/>
  <c r="F103"/>
  <c r="F87"/>
  <c r="F108"/>
  <c r="F111"/>
  <c r="F114"/>
  <c r="F117"/>
  <c r="F121"/>
  <c r="F125"/>
  <c r="F127"/>
  <c r="F129"/>
  <c r="F131"/>
  <c r="F133"/>
  <c r="F136"/>
  <c r="F140"/>
  <c r="F124"/>
  <c r="F144"/>
  <c r="F148"/>
  <c r="F143"/>
  <c r="F151"/>
  <c r="F157"/>
  <c r="F164"/>
  <c r="F156"/>
  <c r="F167"/>
  <c r="F7"/>
  <c r="G69"/>
  <c r="G9"/>
  <c r="G12"/>
  <c r="G8"/>
  <c r="G26"/>
  <c r="G30"/>
  <c r="G33"/>
  <c r="G41"/>
  <c r="G43"/>
  <c r="G29"/>
  <c r="G46"/>
  <c r="G50"/>
  <c r="G61"/>
  <c r="G63"/>
  <c r="G66"/>
  <c r="G49"/>
  <c r="G77"/>
  <c r="G81"/>
  <c r="G83"/>
  <c r="G80"/>
  <c r="G88"/>
  <c r="G94"/>
  <c r="G103"/>
  <c r="G87"/>
  <c r="G108"/>
  <c r="G111"/>
  <c r="G114"/>
  <c r="G117"/>
  <c r="G121"/>
  <c r="G125"/>
  <c r="G127"/>
  <c r="G129"/>
  <c r="G131"/>
  <c r="G133"/>
  <c r="G136"/>
  <c r="G140"/>
  <c r="G124"/>
  <c r="G144"/>
  <c r="G148"/>
  <c r="G143"/>
  <c r="G151"/>
  <c r="G157"/>
  <c r="G164"/>
  <c r="G156"/>
  <c r="G167"/>
  <c r="G7"/>
  <c r="H9"/>
  <c r="H12"/>
  <c r="H8"/>
  <c r="H26"/>
  <c r="H30"/>
  <c r="H33"/>
  <c r="H41"/>
  <c r="H43"/>
  <c r="H29"/>
  <c r="H46"/>
  <c r="H50"/>
  <c r="H61"/>
  <c r="H63"/>
  <c r="H66"/>
  <c r="H49"/>
  <c r="H69"/>
  <c r="H77"/>
  <c r="H81"/>
  <c r="H83"/>
  <c r="H80"/>
  <c r="H88"/>
  <c r="H94"/>
  <c r="H103"/>
  <c r="H87"/>
  <c r="H108"/>
  <c r="H111"/>
  <c r="H114"/>
  <c r="H117"/>
  <c r="H121"/>
  <c r="H125"/>
  <c r="H127"/>
  <c r="H129"/>
  <c r="H131"/>
  <c r="H133"/>
  <c r="H136"/>
  <c r="H140"/>
  <c r="H124"/>
  <c r="H144"/>
  <c r="H148"/>
  <c r="H143"/>
  <c r="H151"/>
  <c r="H157"/>
  <c r="H164"/>
  <c r="H156"/>
  <c r="H167"/>
  <c r="H7"/>
  <c r="I70"/>
  <c r="I71"/>
  <c r="I75"/>
  <c r="I69"/>
  <c r="I10"/>
  <c r="I11"/>
  <c r="I9"/>
  <c r="I13"/>
  <c r="I14"/>
  <c r="I15"/>
  <c r="I16"/>
  <c r="I17"/>
  <c r="I18"/>
  <c r="I19"/>
  <c r="I20"/>
  <c r="I21"/>
  <c r="I22"/>
  <c r="I23"/>
  <c r="I24"/>
  <c r="I12"/>
  <c r="I8"/>
  <c r="I27"/>
  <c r="I26"/>
  <c r="I31"/>
  <c r="I32"/>
  <c r="I30"/>
  <c r="I34"/>
  <c r="I35"/>
  <c r="I36"/>
  <c r="I37"/>
  <c r="I38"/>
  <c r="I39"/>
  <c r="I40"/>
  <c r="I33"/>
  <c r="I42"/>
  <c r="I41"/>
  <c r="I44"/>
  <c r="I43"/>
  <c r="I29"/>
  <c r="I47"/>
  <c r="I46"/>
  <c r="I51"/>
  <c r="I52"/>
  <c r="I53"/>
  <c r="I54"/>
  <c r="I55"/>
  <c r="I56"/>
  <c r="I57"/>
  <c r="I58"/>
  <c r="I59"/>
  <c r="I60"/>
  <c r="I50"/>
  <c r="I62"/>
  <c r="I61"/>
  <c r="I64"/>
  <c r="I65"/>
  <c r="I63"/>
  <c r="I67"/>
  <c r="I66"/>
  <c r="I49"/>
  <c r="I78"/>
  <c r="I77"/>
  <c r="I82"/>
  <c r="I81"/>
  <c r="I84"/>
  <c r="I85"/>
  <c r="I83"/>
  <c r="I80"/>
  <c r="I89"/>
  <c r="I90"/>
  <c r="I91"/>
  <c r="I92"/>
  <c r="I93"/>
  <c r="I88"/>
  <c r="I95"/>
  <c r="I96"/>
  <c r="I97"/>
  <c r="I98"/>
  <c r="I99"/>
  <c r="I100"/>
  <c r="I101"/>
  <c r="I102"/>
  <c r="I94"/>
  <c r="I104"/>
  <c r="I105"/>
  <c r="I106"/>
  <c r="I103"/>
  <c r="I87"/>
  <c r="I109"/>
  <c r="I108"/>
  <c r="I112"/>
  <c r="I111"/>
  <c r="I115"/>
  <c r="I114"/>
  <c r="I118"/>
  <c r="I119"/>
  <c r="I117"/>
  <c r="I122"/>
  <c r="I121"/>
  <c r="I126"/>
  <c r="I125"/>
  <c r="I128"/>
  <c r="I127"/>
  <c r="I130"/>
  <c r="I129"/>
  <c r="I132"/>
  <c r="I131"/>
  <c r="I134"/>
  <c r="I135"/>
  <c r="I133"/>
  <c r="I137"/>
  <c r="I138"/>
  <c r="I139"/>
  <c r="I136"/>
  <c r="I141"/>
  <c r="I140"/>
  <c r="I124"/>
  <c r="I145"/>
  <c r="I146"/>
  <c r="I147"/>
  <c r="I144"/>
  <c r="I149"/>
  <c r="I148"/>
  <c r="I143"/>
  <c r="I152"/>
  <c r="I153"/>
  <c r="I154"/>
  <c r="I151"/>
  <c r="I158"/>
  <c r="I159"/>
  <c r="I160"/>
  <c r="I161"/>
  <c r="I162"/>
  <c r="I163"/>
  <c r="I157"/>
  <c r="I165"/>
  <c r="I164"/>
  <c r="I156"/>
  <c r="I168"/>
  <c r="I169"/>
  <c r="I170"/>
  <c r="I171"/>
  <c r="I167"/>
  <c r="I7"/>
  <c r="J9"/>
  <c r="J12"/>
  <c r="J8"/>
  <c r="J26"/>
  <c r="J30"/>
  <c r="J33"/>
  <c r="J41"/>
  <c r="J43"/>
  <c r="J29"/>
  <c r="J46"/>
  <c r="J50"/>
  <c r="J61"/>
  <c r="J63"/>
  <c r="J66"/>
  <c r="J49"/>
  <c r="J69"/>
  <c r="J77"/>
  <c r="J81"/>
  <c r="J83"/>
  <c r="J80"/>
  <c r="J88"/>
  <c r="J94"/>
  <c r="J103"/>
  <c r="J87"/>
  <c r="J108"/>
  <c r="J111"/>
  <c r="J114"/>
  <c r="J117"/>
  <c r="J121"/>
  <c r="J125"/>
  <c r="J127"/>
  <c r="J129"/>
  <c r="J131"/>
  <c r="J133"/>
  <c r="J136"/>
  <c r="J140"/>
  <c r="J124"/>
  <c r="J144"/>
  <c r="J148"/>
  <c r="J143"/>
  <c r="J151"/>
  <c r="J157"/>
  <c r="J164"/>
  <c r="J156"/>
  <c r="J167"/>
  <c r="J7"/>
  <c r="K9"/>
  <c r="K12"/>
  <c r="K8"/>
  <c r="K26"/>
  <c r="K30"/>
  <c r="K33"/>
  <c r="K41"/>
  <c r="K43"/>
  <c r="K29"/>
  <c r="K46"/>
  <c r="K50"/>
  <c r="K61"/>
  <c r="K63"/>
  <c r="K66"/>
  <c r="K49"/>
  <c r="K69"/>
  <c r="K77"/>
  <c r="K81"/>
  <c r="K83"/>
  <c r="K80"/>
  <c r="K88"/>
  <c r="K94"/>
  <c r="K103"/>
  <c r="K87"/>
  <c r="K108"/>
  <c r="K111"/>
  <c r="K114"/>
  <c r="K117"/>
  <c r="K121"/>
  <c r="K125"/>
  <c r="K127"/>
  <c r="K129"/>
  <c r="K131"/>
  <c r="K133"/>
  <c r="K136"/>
  <c r="K140"/>
  <c r="K124"/>
  <c r="K144"/>
  <c r="K148"/>
  <c r="K143"/>
  <c r="K151"/>
  <c r="K157"/>
  <c r="K164"/>
  <c r="K156"/>
  <c r="K167"/>
  <c r="K7"/>
  <c r="L69"/>
  <c r="L9"/>
  <c r="L12"/>
  <c r="L8"/>
  <c r="L26"/>
  <c r="L30"/>
  <c r="L33"/>
  <c r="L41"/>
  <c r="L43"/>
  <c r="L29"/>
  <c r="L46"/>
  <c r="L50"/>
  <c r="L61"/>
  <c r="L63"/>
  <c r="L66"/>
  <c r="L49"/>
  <c r="L77"/>
  <c r="L81"/>
  <c r="L83"/>
  <c r="L80"/>
  <c r="L88"/>
  <c r="L94"/>
  <c r="L103"/>
  <c r="L87"/>
  <c r="L108"/>
  <c r="L111"/>
  <c r="L114"/>
  <c r="L117"/>
  <c r="L121"/>
  <c r="L125"/>
  <c r="L127"/>
  <c r="L129"/>
  <c r="L131"/>
  <c r="L133"/>
  <c r="L136"/>
  <c r="L140"/>
  <c r="L124"/>
  <c r="L144"/>
  <c r="L148"/>
  <c r="L143"/>
  <c r="L151"/>
  <c r="L157"/>
  <c r="L164"/>
  <c r="L156"/>
  <c r="L167"/>
  <c r="L7"/>
  <c r="M12"/>
  <c r="M8"/>
  <c r="M26"/>
  <c r="M46"/>
  <c r="M50"/>
  <c r="M61"/>
  <c r="M63"/>
  <c r="M66"/>
  <c r="M49"/>
  <c r="M69"/>
  <c r="M77"/>
  <c r="M81"/>
  <c r="M83"/>
  <c r="M80"/>
  <c r="M88"/>
  <c r="M94"/>
  <c r="M103"/>
  <c r="M87"/>
  <c r="M108"/>
  <c r="M111"/>
  <c r="M114"/>
  <c r="M117"/>
  <c r="M121"/>
  <c r="M125"/>
  <c r="M127"/>
  <c r="M129"/>
  <c r="M131"/>
  <c r="M133"/>
  <c r="M136"/>
  <c r="M140"/>
  <c r="M124"/>
  <c r="M144"/>
  <c r="M148"/>
  <c r="M143"/>
  <c r="M151"/>
  <c r="M157"/>
  <c r="M164"/>
  <c r="M156"/>
  <c r="M167"/>
  <c r="M7"/>
  <c r="D70"/>
  <c r="D71"/>
  <c r="D75"/>
  <c r="D69"/>
  <c r="D10"/>
  <c r="D11"/>
  <c r="D9"/>
  <c r="D13"/>
  <c r="D14"/>
  <c r="D15"/>
  <c r="D16"/>
  <c r="D17"/>
  <c r="D18"/>
  <c r="D19"/>
  <c r="D20"/>
  <c r="D21"/>
  <c r="D22"/>
  <c r="D23"/>
  <c r="D24"/>
  <c r="D12"/>
  <c r="D8"/>
  <c r="D27"/>
  <c r="D26"/>
  <c r="D31"/>
  <c r="D32"/>
  <c r="D30"/>
  <c r="D34"/>
  <c r="D35"/>
  <c r="D36"/>
  <c r="D37"/>
  <c r="D38"/>
  <c r="D39"/>
  <c r="D40"/>
  <c r="D33"/>
  <c r="D42"/>
  <c r="D41"/>
  <c r="D44"/>
  <c r="D43"/>
  <c r="D29"/>
  <c r="D47"/>
  <c r="D46"/>
  <c r="D51"/>
  <c r="D52"/>
  <c r="D53"/>
  <c r="D54"/>
  <c r="D55"/>
  <c r="D56"/>
  <c r="D57"/>
  <c r="D58"/>
  <c r="D59"/>
  <c r="D60"/>
  <c r="D50"/>
  <c r="D62"/>
  <c r="D61"/>
  <c r="D64"/>
  <c r="D65"/>
  <c r="D63"/>
  <c r="D67"/>
  <c r="D66"/>
  <c r="D49"/>
  <c r="D78"/>
  <c r="D77"/>
  <c r="D82"/>
  <c r="D81"/>
  <c r="D84"/>
  <c r="D85"/>
  <c r="D83"/>
  <c r="D80"/>
  <c r="D89"/>
  <c r="D90"/>
  <c r="D91"/>
  <c r="D92"/>
  <c r="D93"/>
  <c r="D88"/>
  <c r="D95"/>
  <c r="D96"/>
  <c r="D97"/>
  <c r="D98"/>
  <c r="D99"/>
  <c r="D100"/>
  <c r="D101"/>
  <c r="D102"/>
  <c r="D94"/>
  <c r="D104"/>
  <c r="D105"/>
  <c r="D106"/>
  <c r="D103"/>
  <c r="D87"/>
  <c r="D109"/>
  <c r="D108"/>
  <c r="D112"/>
  <c r="D111"/>
  <c r="D115"/>
  <c r="D114"/>
  <c r="D118"/>
  <c r="D119"/>
  <c r="D117"/>
  <c r="D122"/>
  <c r="D121"/>
  <c r="D126"/>
  <c r="D125"/>
  <c r="D128"/>
  <c r="D127"/>
  <c r="D130"/>
  <c r="D129"/>
  <c r="D132"/>
  <c r="D131"/>
  <c r="D134"/>
  <c r="D135"/>
  <c r="D133"/>
  <c r="D137"/>
  <c r="D138"/>
  <c r="D139"/>
  <c r="D136"/>
  <c r="D141"/>
  <c r="D140"/>
  <c r="D124"/>
  <c r="D145"/>
  <c r="D146"/>
  <c r="D147"/>
  <c r="D144"/>
  <c r="D149"/>
  <c r="D148"/>
  <c r="D143"/>
  <c r="D152"/>
  <c r="D153"/>
  <c r="D154"/>
  <c r="D151"/>
  <c r="D158"/>
  <c r="D159"/>
  <c r="D160"/>
  <c r="D161"/>
  <c r="D162"/>
  <c r="D163"/>
  <c r="D157"/>
  <c r="D165"/>
  <c r="D164"/>
  <c r="D156"/>
  <c r="D168"/>
  <c r="D169"/>
  <c r="D170"/>
  <c r="D171"/>
  <c r="D167"/>
  <c r="D7"/>
  <c r="N171"/>
  <c r="Q171"/>
  <c r="N149"/>
  <c r="Q149"/>
  <c r="N146"/>
  <c r="Q146"/>
  <c r="N147"/>
  <c r="Q147"/>
  <c r="N148"/>
  <c r="Q148"/>
  <c r="N145"/>
  <c r="Q145"/>
  <c r="N144"/>
  <c r="Q144"/>
  <c r="N140"/>
  <c r="Q140"/>
  <c r="N141"/>
  <c r="Q141"/>
  <c r="N136"/>
  <c r="Q136"/>
  <c r="N137"/>
  <c r="Q137"/>
  <c r="N138"/>
  <c r="Q138"/>
  <c r="N139"/>
  <c r="Q135"/>
  <c r="N135"/>
  <c r="N133"/>
  <c r="N134"/>
  <c r="N132"/>
  <c r="N127"/>
  <c r="N126"/>
  <c r="N99"/>
  <c r="Q99"/>
  <c r="N100"/>
  <c r="Q100"/>
  <c r="N101"/>
  <c r="Q101"/>
  <c r="N102"/>
  <c r="Q102"/>
  <c r="N103"/>
  <c r="Q103"/>
  <c r="N104"/>
  <c r="Q104"/>
  <c r="N98"/>
  <c r="Q98"/>
  <c r="N92"/>
  <c r="Q92"/>
  <c r="N93"/>
  <c r="Q93"/>
  <c r="N94"/>
  <c r="Q94"/>
  <c r="N95"/>
  <c r="Q95"/>
  <c r="N96"/>
  <c r="Q96"/>
  <c r="N97"/>
  <c r="Q97"/>
  <c r="N89"/>
  <c r="Q89"/>
  <c r="N90"/>
  <c r="Q90"/>
  <c r="N91"/>
  <c r="Q91"/>
  <c r="N66"/>
  <c r="Q66"/>
  <c r="N67"/>
  <c r="N65"/>
  <c r="Q65"/>
  <c r="N64"/>
  <c r="Q64"/>
  <c r="M43"/>
  <c r="M41"/>
  <c r="M33"/>
  <c r="N38"/>
  <c r="Q38"/>
  <c r="M30"/>
  <c r="Q27"/>
  <c r="Q26"/>
  <c r="N24"/>
  <c r="Q24"/>
  <c r="N23"/>
  <c r="Q23"/>
  <c r="N22"/>
  <c r="Q22"/>
  <c r="N21"/>
  <c r="Q21"/>
  <c r="N20"/>
  <c r="Q20"/>
  <c r="N19"/>
  <c r="Q19"/>
  <c r="Q18"/>
  <c r="N17"/>
  <c r="Q17"/>
  <c r="N16"/>
  <c r="P16"/>
  <c r="Q16"/>
  <c r="N15"/>
  <c r="Q15"/>
  <c r="N14"/>
  <c r="Q14"/>
  <c r="Q13"/>
  <c r="N13"/>
  <c r="Q78"/>
  <c r="Q44"/>
  <c r="Q40"/>
  <c r="Q37"/>
  <c r="Q36"/>
  <c r="Q35"/>
  <c r="Q34"/>
  <c r="Q31"/>
  <c r="Q47"/>
  <c r="Q60"/>
  <c r="Q59"/>
  <c r="Q58"/>
  <c r="Q57"/>
  <c r="Q56"/>
  <c r="Q55"/>
  <c r="Q54"/>
  <c r="Q53"/>
  <c r="Q52"/>
  <c r="Q51"/>
  <c r="Q67"/>
  <c r="Q63"/>
  <c r="Q62"/>
  <c r="Q80"/>
  <c r="Q82"/>
  <c r="P73"/>
  <c r="Q74"/>
  <c r="I74"/>
  <c r="D74"/>
  <c r="Q73"/>
  <c r="I73"/>
  <c r="D73"/>
  <c r="Q72"/>
  <c r="I72"/>
  <c r="D72"/>
  <c r="Q71"/>
  <c r="Q70"/>
  <c r="Q106"/>
  <c r="Q105"/>
  <c r="Q88"/>
  <c r="Q165"/>
  <c r="Q164"/>
  <c r="Q163"/>
  <c r="Q162"/>
  <c r="Q161"/>
  <c r="Q160"/>
  <c r="Q159"/>
  <c r="Q158"/>
  <c r="Q157"/>
  <c r="Q156"/>
  <c r="Q154"/>
  <c r="Q153"/>
  <c r="Q152"/>
  <c r="Q170"/>
  <c r="Q169"/>
  <c r="Q168"/>
  <c r="Q139"/>
  <c r="Q130"/>
  <c r="Q124"/>
  <c r="Q122"/>
  <c r="Q119"/>
  <c r="Q118"/>
  <c r="Q115"/>
  <c r="Q112"/>
  <c r="Q9"/>
  <c r="Q43"/>
  <c r="P12"/>
  <c r="Q50"/>
  <c r="Q108"/>
  <c r="N115"/>
  <c r="N170"/>
  <c r="Q41"/>
  <c r="N32"/>
  <c r="N39"/>
  <c r="N42"/>
  <c r="N36"/>
  <c r="N80"/>
  <c r="N63"/>
  <c r="N57"/>
  <c r="N53"/>
  <c r="P9"/>
  <c r="N158"/>
  <c r="N162"/>
  <c r="N59"/>
  <c r="N55"/>
  <c r="N51"/>
  <c r="Q129"/>
  <c r="Q33"/>
  <c r="Q117"/>
  <c r="N163"/>
  <c r="N85"/>
  <c r="Q81"/>
  <c r="N60"/>
  <c r="N56"/>
  <c r="N52"/>
  <c r="N40"/>
  <c r="N169"/>
  <c r="N58"/>
  <c r="N37"/>
  <c r="N168"/>
  <c r="N88"/>
  <c r="N72"/>
  <c r="N74"/>
  <c r="N124"/>
  <c r="N153"/>
  <c r="N161"/>
  <c r="N165"/>
  <c r="N71"/>
  <c r="N75"/>
  <c r="N54"/>
  <c r="N105"/>
  <c r="N62"/>
  <c r="P41"/>
  <c r="N128"/>
  <c r="N152"/>
  <c r="N160"/>
  <c r="N164"/>
  <c r="N70"/>
  <c r="N27"/>
  <c r="N44"/>
  <c r="N11"/>
  <c r="N118"/>
  <c r="N131"/>
  <c r="Q143"/>
  <c r="N125"/>
  <c r="N156"/>
  <c r="Q151"/>
  <c r="N47"/>
  <c r="N106"/>
  <c r="N129"/>
  <c r="N130"/>
  <c r="N159"/>
  <c r="N112"/>
  <c r="N10"/>
  <c r="P30"/>
  <c r="Q30"/>
  <c r="N73"/>
  <c r="N143"/>
  <c r="N154"/>
  <c r="Q87"/>
  <c r="N82"/>
  <c r="N31"/>
  <c r="N122"/>
  <c r="Q114"/>
  <c r="N84"/>
  <c r="N78"/>
  <c r="N12"/>
  <c r="N34"/>
  <c r="N35"/>
  <c r="Q61"/>
  <c r="N119"/>
  <c r="N157"/>
  <c r="Q46"/>
  <c r="N50"/>
  <c r="N61"/>
  <c r="N49"/>
  <c r="N43"/>
  <c r="N117"/>
  <c r="Q121"/>
  <c r="N108"/>
  <c r="N114"/>
  <c r="P29"/>
  <c r="Q8"/>
  <c r="Q167"/>
  <c r="N41"/>
  <c r="Q49"/>
  <c r="Q29"/>
  <c r="N121"/>
  <c r="Q69"/>
  <c r="N83"/>
  <c r="N87"/>
  <c r="N9"/>
  <c r="N69"/>
  <c r="P8"/>
  <c r="N26"/>
  <c r="N81"/>
  <c r="N151"/>
  <c r="N33"/>
  <c r="Q111"/>
  <c r="N30"/>
  <c r="N111"/>
  <c r="P7"/>
  <c r="N167"/>
  <c r="N46"/>
  <c r="N8"/>
  <c r="Q7"/>
  <c r="O7"/>
  <c r="N77"/>
  <c r="N29"/>
  <c r="N7"/>
</calcChain>
</file>

<file path=xl/sharedStrings.xml><?xml version="1.0" encoding="utf-8"?>
<sst xmlns="http://schemas.openxmlformats.org/spreadsheetml/2006/main" count="283" uniqueCount="198">
  <si>
    <t>Подпрограмма «Развитие водоотведения в Старотитаровском сельском поселении Темрюкского района» на 2019 год</t>
  </si>
  <si>
    <t>ремонт КНС</t>
  </si>
  <si>
    <t>Подпрограмма «По обеспечению земельных участков, выделенных для многодетных семей, инженерной инфраструктурой в целях жилищного строительства Старотитаровского сельского поселения Темрюкского района» на  2019 год</t>
  </si>
  <si>
    <t>Газоснабжение, водоснабжение, электроснабжение. Количество з/у предоставленных семьям имеющих трех и более детей – 46 шт. Планируемый ввод жилья – 5,52 тыс. кв.м
Выполнение работ, неразрывно связанные со строительством объекта</t>
  </si>
  <si>
    <t>Подпрограмма «Устойчивое развитие сельских территорий в Старотитаровском сельском поселении Темрюкского района» на 2019 год</t>
  </si>
  <si>
    <t>разработка и подготовка проектно-сметной документации</t>
  </si>
  <si>
    <t>разработка проектно-сметной документации на газификацию пос. Юность</t>
  </si>
  <si>
    <t>Подпрограмма  «Благоустройство территории  Старотитаровского сельского поселения Темрюкского района» на 2019 год</t>
  </si>
  <si>
    <t>Обрезка деревьев, создание зон отдыха, приобретение цветов и кустарников, обустройство въездной группы в поселении</t>
  </si>
  <si>
    <t>Скашивание травы, обрезка деревьев, установка изгороди, уборка территории кладбища, вывоз мусора с территории кладбища</t>
  </si>
  <si>
    <t>Дератизация; борьба с американской бабочкой, саранчой; санитарная уборка территории поселения, покос травы, борьба с карантийными растениями; услуги по работе автовышки; отлов безнадзорных животных; модульный туалет</t>
  </si>
  <si>
    <t>Подпрограмма  «Развитие и реконструкция (ремонт) систем наружного освещения Старотитаровского сельского поселения Темрюкского района» на 2019 год</t>
  </si>
  <si>
    <t xml:space="preserve">замена светильников, ламп уличного освещения; замена счетчиков, опломбировка счетчиков; приобретение и замена расходного материала
</t>
  </si>
  <si>
    <t>Муниципальная программа «Молодежь станицы» Старотитаровского сельского поселения Темрюкского района на 2019 год</t>
  </si>
  <si>
    <t>организацию летнего отдыха и оздоровления подростков и молодежи, нуждающихся в особой заботе государства</t>
  </si>
  <si>
    <t>Муниципальная программа  «Муниципальная политика и развитие гражданского общества  в Старотитаровском сельском поселении Темрюкского района» на 2019 год</t>
  </si>
  <si>
    <t>Подпрограмма «Материально-техническое обеспечение и содержание  администрации Старотитаровского сельского поселения Темрюкского района» на 2019 год</t>
  </si>
  <si>
    <t>Обязательное страхование гражданской ответственности владельцев транспортных средств</t>
  </si>
  <si>
    <t>Услуги связи (сотовая связь)</t>
  </si>
  <si>
    <t>Коммунальные услуги</t>
  </si>
  <si>
    <t>Вывоз ТКО</t>
  </si>
  <si>
    <t>Приобретение канцелярских товаров</t>
  </si>
  <si>
    <t>Подшивка документов</t>
  </si>
  <si>
    <t>Закладка похозяйственных книг</t>
  </si>
  <si>
    <t>Почтовые услуги (включая конверты, марки, услуги по отправке)</t>
  </si>
  <si>
    <t>Материально-техническое обеспечение деятельности администрации</t>
  </si>
  <si>
    <t>Мероприятия в области экологической безопасности и охраны окружающей средств</t>
  </si>
  <si>
    <t>Подпрограмма «Поддержка деятельности территориального общественного самоуправления  на территории Старотитаровского сельского поселения Темрюкского района»  на 2019 год</t>
  </si>
  <si>
    <t>Компенсационные выплаты руководителям  органов ТОС на частичное возмещение своих затрат по оплате коммунальных услуг, связи, канцелярских товаров</t>
  </si>
  <si>
    <t>Подпрограмма «О мероприятиях в области энергосбережения и повышения энергетической эффективности на территории Старотитаровского сельского поселения» на 2019 год</t>
  </si>
  <si>
    <t>установка энергосберегающих ламп в здании администрации Старотитаровского сельского поселения Темрюкского района</t>
  </si>
  <si>
    <t>проведение обучения</t>
  </si>
  <si>
    <t>Подпрограмма «Реализация муниципальной политики в сфере приватизации муниципального имущества Старотитаровского сельского поселения Темрюкского района» на 2019 год</t>
  </si>
  <si>
    <t>проведение оценки имущества</t>
  </si>
  <si>
    <t xml:space="preserve">Муниципальная программа «Формирование комфортной городской среды Старотитаровского  сельского поселения Темрюкского района на 2018-2022 гг.»
</t>
  </si>
  <si>
    <t>Выполнение работ по разработке дизайн-проекта и проектно-сметной документации по благоустройству территории парка по ул. Ленина и сквера по ул. Ленина</t>
  </si>
  <si>
    <t>Благоустройство общественной территории: Парк по ул. Ленина</t>
  </si>
  <si>
    <t>Благоустройство общественной территории: Сквер по ул. Ленина</t>
  </si>
  <si>
    <t xml:space="preserve">Благоустройство общественной территории: Обустройство детской площадки по адресу: ст. Старотитаровская, пер. Новый от д.29 до д.53 </t>
  </si>
  <si>
    <t>Начальник финансового отдела администрации Старотитаровского сельского поселения Темрюкского района</t>
  </si>
  <si>
    <t>Л.В. Кубрак</t>
  </si>
  <si>
    <t xml:space="preserve"> </t>
  </si>
  <si>
    <t>Муниципальная программа «Сохранение, использование и охрана объектов культурного наследия (памятников истории и культуры) местного значения, расположенных на территории   Старотитаровского сельского поселения Темрюкского района» на 2019 год</t>
  </si>
  <si>
    <t>Косметический ремонт и ремонт объектов культурного наследия: Обелиск Советским войнам Погибшим в годы ВОВ; Обелиск участникам Гражданской войны Погибшим за власть;  Памятный знак советским войнам, морякам и мирным жителям, расстрелянным фашистскими захватчиками; Братская могила советских Воинов погибших в боях с фашистскими захватчиками (кладбище); Памятник в честь воинов, погибших при освобождении станицы Старотитаровской; Могила летчика, погибшего в бою с фашистскими захватчиками; Братская могила советских Воинов погибших в боях с фашистскими захватчиками (дубовый рынок); Бюст Героя Советского союза В.И. Головченко; Бюст и памятник В.И. Ленина</t>
  </si>
  <si>
    <t>Муниципальная программа «Пенсионное обеспечение за выслугу лет лицам, замещавшим муниципальные должности и должности муниципальной службы   Старотитаровского сельского поселения Темрюкского района» на 2019 год</t>
  </si>
  <si>
    <t>Улучшение материального положения пенсионеров муниципальной службы  Старотитаровского сельского поселения Темрюкского района</t>
  </si>
  <si>
    <t>Муниципальная программа «Поддержка и развитие малого и среднего предпринимательства» в Старотитаровском сельском поселении Темрюкского района на 2019 год</t>
  </si>
  <si>
    <t>Чествование предпринимателей, путем приобретения грамот, сувениров, памятных подарков</t>
  </si>
  <si>
    <t>Муниципальная программа «Противодействие коррупции в Старотитаровском сельском поселении Темрюкского района» на 2019 год</t>
  </si>
  <si>
    <t>Изготовление брошюр и флаеров направленных на противодействие коррупции в Старотитаровском сельском поселении Темрюкского района</t>
  </si>
  <si>
    <t>Проведение обучения сотрудников администрации с целью снижения коррупционных рисков и осуществления внутреннего антикоррупционного контроля за деятельностью муниципальных служащих администрации Старотитаровского сельского поселения Темрюкского района, замещающих наиболее коррупциогенные должности</t>
  </si>
  <si>
    <t>Приобретение жилья в муниципальном образовании Темрюкский район для кадрового состава муниципальных учреждений</t>
  </si>
  <si>
    <t>Приобретение жилья для детей-сирот и детей, оставшихся без попечения родителей, лиц из числа детей-сирот и детей, оставшихся без попечения родителей на территории Краснодарского края</t>
  </si>
  <si>
    <t xml:space="preserve">Муниципальная программа «Обеспечение безопасности населения в Старотитаровском сельском поселении Темрюкского района» на 2019 год
</t>
  </si>
  <si>
    <t>Муниципальная программа «Развитие физической культуры и массового спорта на территории Старотитаровского сельского поселения Темрюкского района» на 2019 год</t>
  </si>
  <si>
    <t xml:space="preserve">Подпрограмма «Совершенствование деятельности МБУ «ФОСК Виктория» по предоставлению муниципальных услуг» на 2019 год </t>
  </si>
  <si>
    <t>Выплата заработной платы с начислениями</t>
  </si>
  <si>
    <t>Оплата услуг связи</t>
  </si>
  <si>
    <t>Оплата налогов</t>
  </si>
  <si>
    <t xml:space="preserve">Приобретение канцелярских товаров, хозяйственных товаров, спортивного инвентаря, спортивной формы, спецодежды; приобретение ГСМ (для триммера) </t>
  </si>
  <si>
    <t>Пожарная обработка чердачного помещения</t>
  </si>
  <si>
    <t xml:space="preserve">Подпрограмма  «Развитие массового спорта в Старотитаровском сельском поселении Темрюкского района» на 2019 год  </t>
  </si>
  <si>
    <t>Проведение спортивно-массовых мероприятий</t>
  </si>
  <si>
    <t>Подпрограмма  «Укрепление правопорядка, профилактика правонарушений, усиление борьбы с преступностью в Старотитаровском сельском поселении Темрюкского района» на 2019 год</t>
  </si>
  <si>
    <t>Расходы на выплату материального стимулирования народным дружинникам за участие в охране общественного порядка</t>
  </si>
  <si>
    <t>Подпрограмма «Защита населения и территорий Старотитаровского сельского поселения Темрюкского района от чрезвычайных ситуаций»                                 на 2019 год</t>
  </si>
  <si>
    <t>Обеспечение оборудованием и совершенствование защиты объектов социальной сферы от чрезвычайных и техногенных ситуаций (приобретение металлодетекторов)</t>
  </si>
  <si>
    <t>ликвидация последствий ЧС (последствия пожара)</t>
  </si>
  <si>
    <t>Муниципальная программа «Обеспечение функций муниципальных казенных учреждений» в Старотитаровском сельском поселении Темрюкского района на 2019 год</t>
  </si>
  <si>
    <t>Подпрограмма «Обеспечение ведения бухгалтерского учета»</t>
  </si>
  <si>
    <t>Выплата заработной платы</t>
  </si>
  <si>
    <t>Подписка</t>
  </si>
  <si>
    <t>Приобретение канцелярских товаров, приобретение переплетного станка</t>
  </si>
  <si>
    <t>Программное обеспечение</t>
  </si>
  <si>
    <t xml:space="preserve">Обучение сотрудников </t>
  </si>
  <si>
    <t>Подпрограмма  «Обеспечение хозяйственного обслуживания администрации Старотитаровского сельского поселения Темрюкского района»</t>
  </si>
  <si>
    <t>Уплата налогов, госпошлина</t>
  </si>
  <si>
    <t>Приобретение ГСМ</t>
  </si>
  <si>
    <t>Приобретение масла, тосола</t>
  </si>
  <si>
    <t>Приобретение запасных частей, переоборудование</t>
  </si>
  <si>
    <t>Приобретение хозяйственных товаров, спецодежды, инвентаря, цветов для благоустройства клумб</t>
  </si>
  <si>
    <t>Автострахование, прохождение медосмотра, обучение по охране труда</t>
  </si>
  <si>
    <t>Техосмотр, предрейсовый медосмотр, выпуск на линию</t>
  </si>
  <si>
    <t>Подпрограмма  «Обеспечение осуществления закупок товаров, работ и услуг для   муниципальных нужд»</t>
  </si>
  <si>
    <t>Приобретение канцелярских товаров, нотариальные услуги</t>
  </si>
  <si>
    <t>Обучение сотрудников</t>
  </si>
  <si>
    <t>Организация питания учащихся и педагогических работников общеобразовательных учреждений</t>
  </si>
  <si>
    <t>Организация питания учащихся из малообеспеченных многодетных семей</t>
  </si>
  <si>
    <t>Обеспечение общедоступного и бесплатного дошкольного образования в муниципальных дошкольных образовательных организациях</t>
  </si>
  <si>
    <t>Обеспечение общедоступного и бесплатного начального общего, основного общего, среднего общего образования в муниципальных общеобразовательных   организациях</t>
  </si>
  <si>
    <t>Обеспечение дополнительного образования детей в муниципальных образовательных организациях дополнительного образования</t>
  </si>
  <si>
    <t>Обеспечение государственных гарантий реализации прав на получение общедоступного и бесплатного образования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</si>
  <si>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</si>
  <si>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обеспечению выплаты компенсаци части родительской платы за присмотр и  уход за детьми, посещающими образовательные организации, реализующие общеобразовательную программу дошкольного образования</t>
  </si>
  <si>
    <t>Увеличение фонда оплаты труда работников муниципальных общеобразовательных учреждений для доведения заработной платы водителей школьных автобусов до среднего краевого уровня</t>
  </si>
  <si>
    <t>Стимулирование отдельных категорий работников муниципальных учреждений дополнительного образования детей</t>
  </si>
  <si>
    <t xml:space="preserve">Организация предоставления дополнительного образования (в целях доведения средней заработной платы педагогических работников учреждений (организаций) дополнительного образования детей до средней заработной платы учителей в системе общего образования по Краснодарскому краю </t>
  </si>
  <si>
    <t>Муниципальная программа  «Развитие культуры  Старотитаровского сельского поселения Темрюкского района» на 2019 год</t>
  </si>
  <si>
    <t>Подпрограмма «Поддержка МБУ «Старотитаровский КСЦ»»</t>
  </si>
  <si>
    <t>замена подземных коммуникаций к объекту капитального строительства сети газораспределения здания библиотеки, расположенного по адресу: Краснодарский край, Темрюкский район, ст. Старотитаровская, ул. Ленина, д. 230</t>
  </si>
  <si>
    <t>технологическое присоединение объекта капитального строительства к сети газораспределения, приобретение отопительного котла для сельской библиотеки</t>
  </si>
  <si>
    <t>Подпрограмма «Совершенствование деятельности МБУ «Старотитаровский КСЦ» по предоставлению муниципальных услуг</t>
  </si>
  <si>
    <t>Выплата заработной платы, начисления на заработную плату</t>
  </si>
  <si>
    <t>Оплата  связи/интернет</t>
  </si>
  <si>
    <t>электроэнергия; водоснабжение; газоснабжение (библиотека дет.); отопление ДК</t>
  </si>
  <si>
    <t>вывоз ТКО; обслуживание тревожно-пожарной сигнализации; обслуживание технических средств пожарной сигнализации; косметический ремонт сельской библиотеки</t>
  </si>
  <si>
    <t>Подписка на периодику (детская и сельская библиотеки); ремонт и пуско-наладка системы видеонаблюдения; гидравлическое испытание и промывка систем отопления, ремонт радиаторов системы отопления</t>
  </si>
  <si>
    <t>Экология, налоги</t>
  </si>
  <si>
    <t>Приобретение библиотечной техники (детская и сельская библиотеки); приобретение пластикового окна в здании сельской библиотеки (1170х1170); приобретение материалов для ремонта отопительной системы в здании сельской библиотеки; приобретение отопительной батареи</t>
  </si>
  <si>
    <t xml:space="preserve">Подпрограмма «Основные направления развития культуры Старотитаровского сельского поселения Темрюкского района» </t>
  </si>
  <si>
    <t>реализация культурно-массовых мероприятий</t>
  </si>
  <si>
    <t>Подпрограмма «Кадровое обеспечение сферы культуры и искусства Старотитаровского сельского поселения Темрюкского района»</t>
  </si>
  <si>
    <t>Доведение уровня средней заработной платы работников до среднемесячной начисленной заработной согласно плана мероприятий («дорожной карты») «Изменение в отрасли «культуры, искусство и кинематография» Старотитаровского сельского поселения Темрюкского района, направленные на повышение эффективности и качества предоставляемых услуг»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</si>
  <si>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дополнительного образования детей Краснодарского края отраслей "Образование" и "Физическая культура и спорт"</t>
  </si>
  <si>
    <t>Осуществление отдельных полномочий по предоставлению мер социальной поддержки в виде компенсации расходов на оплату жилых помещений, отопления, и освещения педагогическим работникам муниципальных образовательных организаций, расположенных на территории Краснодарского края, проживающих и работающих в сельской местности</t>
  </si>
  <si>
    <t xml:space="preserve">Единовременная выплата молодым педагогам, окончившим профессиональные педагогические учебные заведения в текущем году и поступившим на работу в муниципальные образовательные учреждения в текущем году (в том числе окончившим в 2015, 2016 годах и прошедшим службу в Российской армии) </t>
  </si>
  <si>
    <t>Независимая оценка пожарного риска (расчет компенсирующих инженерных мероприятий)</t>
  </si>
  <si>
    <t>Обеспечение охраны образовательных организаций специализированными службами</t>
  </si>
  <si>
    <t>Установка системы стрелец-мониторинг, вывод сигнала на пульт 01, обслуживание</t>
  </si>
  <si>
    <t>Обслуживание средств тревожной сигнализации вневедомственной охраной, техническое обслуживание "тревожной кнопки", установка "тревожной кнопки" в новых помещениях</t>
  </si>
  <si>
    <t>Муниципальная программа  «Реализация муниципальных функций, связанных с муниципальным управлением» в Старотитаровском сельском поселении Темрюкского района на 2019 год</t>
  </si>
  <si>
    <t>Оплата коммунальных услуг</t>
  </si>
  <si>
    <t>Материально-техническое и финансовое обеспечение деятельности управления образованием</t>
  </si>
  <si>
    <t>Финансовое обеспечение деятельности муниципальных казенных учреждений, подведомственных управлению образованием</t>
  </si>
  <si>
    <t>Обеспечение системы образования Темрюкского района высококвалифицированными кадрами</t>
  </si>
  <si>
    <t>Муниципальная программа «О мероприятиях, проводимых администрацией Старотитаровского сельского поселения Темрюкского района к праздничным дням и памятным датам» на 2019 год</t>
  </si>
  <si>
    <t xml:space="preserve">день защитника Отечества;международный женский день 8 Марта; праздник весны и труда;международный день семьи; день Победы в Великой Отечественной войне 1941 - 1945 годов; международный день защиты детей; траурные мероприятия, посвященные Дню памяти и скорби; день России; празднование Нового года; день народного единства; день казачеств; день пожилого человека; приобретение цветов, памятных подарков, медалей, почетных грамот к государственным праздникам, к юбилеям совместной супружеской жизни.
</t>
  </si>
  <si>
    <t>приобретение ритуальных венков и цветов для погребения ветеранов ВОВ, активистов ветеранского движения.</t>
  </si>
  <si>
    <t>Приобретение и установка баннеров.</t>
  </si>
  <si>
    <t>Муниципальная программа «О подготовке землеустроительной документации на территории  Старотитаровского сельского поселения Темрюкского района на 2019 год</t>
  </si>
  <si>
    <t>Топографическая съемка, межевание для формирования земельных участков для продажи</t>
  </si>
  <si>
    <t>Предоставление субсидий бюджетам муниципальных районов (городских округов) Краснодарского края на софинансирование расходных обязательств, возникающих при выполнении полномочий органов местного самоуправления по вопросам местного значенияя по организации предоставления общедоступного и бесплатного начального общего,основного общего, среднего общего образования по основным общеобразовательным программам в муниципальных образовательных организациях в части создания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</t>
  </si>
  <si>
    <t>Предоставление субсидий бюджетам муниципальных районов (городских округов) Краснодарского края на софинансирование расходных обязательств, возникающих при выполнении полномочий  органов местного самоуправления по вопросам местного значения по организации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(создание условий для первичной медико-санитарной помощи обучающимся в муниципальных образовательных организациях посредством предоставления помещений,соответсвующих условиям и требованиям для оказания указанной помощи)</t>
  </si>
  <si>
    <t>Мероприятия по повышению противопожарной безопасности образовательных организаций</t>
  </si>
  <si>
    <t xml:space="preserve">Организация и проведение государственной (итоговой)  аттестации в том числе софинансирование  </t>
  </si>
  <si>
    <t>Капитальный, текущий ремонт, проектирование и оценка проектов, материально-техническое обеспечение образовательных организаций.</t>
  </si>
  <si>
    <t>Организация питания для учащихся кадетских групп</t>
  </si>
  <si>
    <t>Прочие мероприятия в области образования</t>
  </si>
  <si>
    <t>Предоставление субсидий бюджетам муниципальных районов (городских округов) Краснодарского края на софинансирование расходных обязательств органов местного самоуправления муниципальных образований Краснодарского края  в части организации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муниципальных образовательных организаций</t>
  </si>
  <si>
    <t>Проведение мероприятий по формированию в Краснодарском крае сети общеобразовательных организаций, в которых созданы условия для инклюзивного образования детей-инвалидов в рамках реализации мероприятий государственной программы Краснодарского края "Доступная среда"</t>
  </si>
  <si>
    <t>Компенсационная выплата за наем (поднаем) жилья педагогическим и руководящим работникам муниципальных общеобразовательных организаций</t>
  </si>
  <si>
    <t>Основное мероприятие муниципальной программы "Приведение в соотвествие с действующим законодательством материально-технической базы образовательных организаций и их деятельности в области безопасности"</t>
  </si>
  <si>
    <t>Устройство систем видеонаблюдения в образовательных организациях, их техническое обслуживание, в том числе софинансирование 10%</t>
  </si>
  <si>
    <t>Устройство, ремонт ограждений территорий образовательных организаций (софинансирование государственной программы "Обеспечение безопасности населения" подпрограммы "Профилактика терроризма в Краснодарском крае" в части обеспечения инженерно-технической защищенности мунципальных образовательных организаций)</t>
  </si>
  <si>
    <t>Основное мероприятие муниципальной программы "Обеспечение организационных, информационных и методических условий для реализации муниципальной программы, включая руководство в сфере образования"</t>
  </si>
  <si>
    <t>Приложение № 1 к Сводному годовому докладу                                                                                                                                               о ходе реализации и об оценке эффективности                                                                                                                      муниципальных программ 
Старотитаровского сельского поселения                                                                                                                                                     Темрюкского района
 за 2019 год</t>
  </si>
  <si>
    <t>Сведения об исполнении расходных обязательствах, финансирование которых осуществляется из бюджетов всех уровней                                                                                                                                                                                                                            в рамках реализации муниципальных программ Старотитаровского сельского поселения Темрюкского района за 2019 год</t>
  </si>
  <si>
    <t>Муниципальная программа  «Комплексное и устойчивое развитие Старотитаровского  сельского поселения Темрюкского района в сфере строительства, архитектуры и дорожного хозяйства» на 2019 год</t>
  </si>
  <si>
    <t>Подпрограмма «Капитальный ремонт и ремонт автомобильных дорог общего пользования местного значения  Старотитаровского сельского поселения Темрюкского района»  на 2019 год</t>
  </si>
  <si>
    <t>ремонт пер. Крылова от ул. Садовой до ул. Широкой в станице Старотитаровской</t>
  </si>
  <si>
    <t xml:space="preserve">ремонт пер. Красноармейскому от ул. Залиманная до ул. Ростовской                                                   </t>
  </si>
  <si>
    <t>Заместитель главы Старотитаровского сельского поселения Темрюкского района</t>
  </si>
  <si>
    <t>Подпрограмма  «Повышение безопасности дорожного движения на территории Старотитаровского сельского поселения Темрюкского района» на 2019 год</t>
  </si>
  <si>
    <t>Содержание внутрипоселковых дорог, из них: устройство ливнеотводных каналов и их покос</t>
  </si>
  <si>
    <t>Содержание внутрипоселковых дорог, из них: чистка внутрипоселковых дорог</t>
  </si>
  <si>
    <t>Муниципальная программа «Развитие информационного общества» в Старотитаровском сельском поселении Темрюкского района на 2019 год</t>
  </si>
  <si>
    <t>Подпрограмма «Развитие, эксплуатация и обслуживание информационно-коммуникационных технологий администрации Старотитаровского сельского поселения Темрюкский район» на 2019 год</t>
  </si>
  <si>
    <t>обслуживание «Гарант»; ООО «РОС-ЭЛКОМ» (сопровождение специализированного программного обеспечения предназначенного для ведения хозяйственного учета);предоставление услуг по техническому сопровождению Web-caйта);ООО «РОС-ЭЛКОМ» (информационно-технологичексое сопровождением программных продуктов  «1С:Бухгалтерия государственного учреждения 8»и « 1С:Зарплата и кадры бюджетного учреждения 8»);ООО «Информационная система «Криста»» (программное обеспечение и автоматизация программного обеспечения АС «Бюджет поселения»);совершенствование системы электронного документооборота, включая внедрение электронной цифровой подписи (далее - ЭЦП) в систему межведомственного информационного обмена;программное обеспечение для автоматизации государственных (муниципальных) закупок «Эконом-эксперт»</t>
  </si>
  <si>
    <t>предоставления услуги доступа к сети Интернет, связи</t>
  </si>
  <si>
    <t>заправка картриджей; закупка картриджей, бесперебойников, моноблоков</t>
  </si>
  <si>
    <t>Подпрограмма  «Обеспечение информационного освещения деятельности администрации  Старотитаровского сельского поселения Темрюкского района» на 2019 год</t>
  </si>
  <si>
    <t>Осуществление информационного освещения нормативно - правовых актов в газете «Станичная газета»</t>
  </si>
  <si>
    <t>Ямочный ремонт и отсыпка гравием дорог на территории поселения</t>
  </si>
  <si>
    <t>текущий ремонт тротуара по пер. Ильича от ул. Заводская до ул. Ростовской</t>
  </si>
  <si>
    <t>Установка дорожных знаков</t>
  </si>
  <si>
    <t>Нанесение дорожной разметки на асфальтовое покрытие</t>
  </si>
  <si>
    <t>Оплата электроэнергии за уличное освещение</t>
  </si>
  <si>
    <t>Подготовка проектно-сметной документации</t>
  </si>
  <si>
    <t>Осуществление технического надзора</t>
  </si>
  <si>
    <t>Приобретение щебня</t>
  </si>
  <si>
    <t>Приобретение щебня, услуги по работе грейдера, бульдозера, дорожного катака</t>
  </si>
  <si>
    <t>Уплата налогов</t>
  </si>
  <si>
    <t>Муниципальная программа «Формирование доступной среды жизнедеятельности для инвалидов» в Старотитаровском сельском   поселении Темрюкского района на 2019 год</t>
  </si>
  <si>
    <t>Оснащение территории Парка по ул. Ленина трехсекционным стендом</t>
  </si>
  <si>
    <t>№ п/п</t>
  </si>
  <si>
    <t>Наименование муниципальной программы (МП), подпрограммы (ПП)</t>
  </si>
  <si>
    <t>Координатор муниципальной программы (подпрограммы)</t>
  </si>
  <si>
    <t>федеральный бюджет</t>
  </si>
  <si>
    <t>краевой бюджет</t>
  </si>
  <si>
    <t>местный бюджет</t>
  </si>
  <si>
    <t>Объемы ресурсного обеспечения муниципальной программы (подпрограммы)</t>
  </si>
  <si>
    <t>Исполнено</t>
  </si>
  <si>
    <t>Отношение фактических расходов к уточненному плану,  в %</t>
  </si>
  <si>
    <t>всего</t>
  </si>
  <si>
    <t>ПП 1 «Приобретение жилья в муниципальном образовании Темрюкский район»</t>
  </si>
  <si>
    <t>ПП 2 «Приобретение жилья для детей-сирот и детей, оставшихся без попечения родителей, лиц из числа детей-сирот и детей, оставшихся без попечения родителей на территории Краснодарского края»</t>
  </si>
  <si>
    <t xml:space="preserve">ВСЕГО </t>
  </si>
  <si>
    <t>внебюджетные источники</t>
  </si>
  <si>
    <t>х</t>
  </si>
  <si>
    <t>тыс. рублей</t>
  </si>
  <si>
    <t xml:space="preserve">всего </t>
  </si>
  <si>
    <t>Муниципальная программа «Поддержка социально ориентированных некоммерческих организаций, осуществляющих деятельность на территории Старотитаровского сельского поселения Темрюкского района» на 2019 год</t>
  </si>
  <si>
    <t>Решение конкретных задач по поддержке ветеранов войны, труда, Вооруженных Сил и правоохранительных органов, а также на поддержку общества инвалидов</t>
  </si>
  <si>
    <t>Муниципальная программа «Развитие жилищно-коммунального хозяйства»  в Старотитаровском сельском поселении Темрюкского района на 2019 год</t>
  </si>
  <si>
    <t>Подпрограмма «Поддержка коммунального хозяйства» в Старотитаровском сельском поселении Темрюкского района на 2019 год</t>
  </si>
  <si>
    <t xml:space="preserve">потребление газа и услуги по транспортировке газа, техническое и коммунальное обслуживание </t>
  </si>
  <si>
    <t>Подпрограмма «Развитие водоснабжения в Старотитаровском сельском поселении Темрюкского района» на 2019 год</t>
  </si>
  <si>
    <t>подготовка документации по ремонту водосетей, находящихся на балансе поселения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</si>
</sst>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31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3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4" borderId="1" xfId="1" applyFont="1" applyFill="1" applyBorder="1" applyAlignment="1">
      <alignment horizontal="center" vertical="top" wrapText="1"/>
    </xf>
    <xf numFmtId="0" fontId="1" fillId="4" borderId="0" xfId="0" applyFont="1" applyFill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2" fillId="5" borderId="0" xfId="0" applyFont="1" applyFill="1" applyAlignment="1">
      <alignment horizontal="center" vertical="top" wrapText="1"/>
    </xf>
    <xf numFmtId="164" fontId="2" fillId="5" borderId="0" xfId="0" applyNumberFormat="1" applyFont="1" applyFill="1" applyAlignment="1">
      <alignment horizontal="center" vertical="top" wrapText="1"/>
    </xf>
    <xf numFmtId="164" fontId="3" fillId="5" borderId="0" xfId="0" applyNumberFormat="1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1" fillId="4" borderId="2" xfId="1" applyFont="1" applyFill="1" applyBorder="1" applyAlignment="1">
      <alignment horizontal="center" vertical="top" wrapText="1"/>
    </xf>
    <xf numFmtId="0" fontId="1" fillId="5" borderId="0" xfId="0" applyFont="1" applyFill="1" applyAlignment="1">
      <alignment horizontal="center" vertical="top" wrapText="1"/>
    </xf>
    <xf numFmtId="0" fontId="2" fillId="5" borderId="1" xfId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0" fontId="1" fillId="5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9" fillId="4" borderId="1" xfId="1" applyFont="1" applyFill="1" applyBorder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0" fontId="7" fillId="5" borderId="1" xfId="1" applyFont="1" applyFill="1" applyBorder="1" applyAlignment="1">
      <alignment horizontal="center" vertical="top" wrapText="1"/>
    </xf>
    <xf numFmtId="0" fontId="7" fillId="5" borderId="0" xfId="0" applyFont="1" applyFill="1" applyAlignment="1">
      <alignment horizontal="center" vertical="top" wrapText="1"/>
    </xf>
    <xf numFmtId="0" fontId="9" fillId="5" borderId="1" xfId="1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8" fillId="5" borderId="1" xfId="1" applyFont="1" applyFill="1" applyBorder="1" applyAlignment="1">
      <alignment horizontal="center" vertical="top" wrapText="1"/>
    </xf>
    <xf numFmtId="0" fontId="8" fillId="5" borderId="0" xfId="0" applyFont="1" applyFill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5" borderId="4" xfId="1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 wrapText="1"/>
    </xf>
    <xf numFmtId="164" fontId="1" fillId="6" borderId="1" xfId="0" applyNumberFormat="1" applyFont="1" applyFill="1" applyBorder="1" applyAlignment="1">
      <alignment horizontal="center" vertical="top" wrapText="1"/>
    </xf>
    <xf numFmtId="164" fontId="2" fillId="6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1" fillId="6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5" fillId="5" borderId="1" xfId="1" applyFont="1" applyFill="1" applyBorder="1" applyAlignment="1">
      <alignment horizontal="left" vertical="top" wrapText="1"/>
    </xf>
    <xf numFmtId="0" fontId="2" fillId="5" borderId="1" xfId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6" borderId="5" xfId="0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1" fillId="6" borderId="2" xfId="1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top" wrapText="1"/>
    </xf>
    <xf numFmtId="164" fontId="1" fillId="6" borderId="2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center" vertical="top" wrapText="1"/>
    </xf>
    <xf numFmtId="0" fontId="1" fillId="6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5" borderId="5" xfId="1" applyFont="1" applyFill="1" applyBorder="1" applyAlignment="1">
      <alignment horizontal="center" vertical="top" wrapText="1"/>
    </xf>
    <xf numFmtId="0" fontId="2" fillId="5" borderId="7" xfId="1" applyFont="1" applyFill="1" applyBorder="1" applyAlignment="1">
      <alignment horizontal="center" vertical="top" wrapText="1"/>
    </xf>
    <xf numFmtId="0" fontId="2" fillId="5" borderId="8" xfId="1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wrapText="1"/>
    </xf>
    <xf numFmtId="0" fontId="3" fillId="5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top" wrapText="1"/>
    </xf>
    <xf numFmtId="0" fontId="11" fillId="5" borderId="6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4"/>
  <sheetViews>
    <sheetView tabSelected="1" view="pageBreakPreview" topLeftCell="A171" zoomScaleNormal="100" zoomScaleSheetLayoutView="100" workbookViewId="0">
      <selection activeCell="A174" sqref="A174:C174"/>
    </sheetView>
  </sheetViews>
  <sheetFormatPr defaultRowHeight="12"/>
  <cols>
    <col min="1" max="1" width="2.85546875" style="1" customWidth="1"/>
    <col min="2" max="2" width="30.42578125" style="1" customWidth="1"/>
    <col min="3" max="3" width="17.5703125" style="1" customWidth="1"/>
    <col min="4" max="4" width="9.5703125" style="2" customWidth="1"/>
    <col min="5" max="5" width="9.140625" style="2"/>
    <col min="6" max="6" width="9.28515625" style="2" customWidth="1"/>
    <col min="7" max="7" width="9.42578125" style="9" customWidth="1"/>
    <col min="8" max="8" width="10" style="2" customWidth="1"/>
    <col min="9" max="9" width="9.5703125" style="3" customWidth="1"/>
    <col min="10" max="10" width="9.140625" style="3"/>
    <col min="11" max="11" width="8.7109375" style="3" customWidth="1"/>
    <col min="12" max="12" width="9.85546875" style="8" customWidth="1"/>
    <col min="13" max="13" width="9.5703125" style="3" customWidth="1"/>
    <col min="14" max="14" width="10.42578125" style="1" customWidth="1"/>
    <col min="15" max="15" width="8.85546875" style="1" customWidth="1"/>
    <col min="16" max="16" width="7.85546875" style="1" customWidth="1"/>
    <col min="17" max="17" width="8.42578125" style="1" customWidth="1"/>
    <col min="18" max="18" width="9.85546875" style="1" customWidth="1"/>
    <col min="19" max="19" width="0.140625" style="1" customWidth="1"/>
    <col min="20" max="16384" width="9.140625" style="1"/>
  </cols>
  <sheetData>
    <row r="1" spans="1:25" s="18" customFormat="1" ht="190.5" customHeight="1">
      <c r="G1" s="19"/>
      <c r="L1" s="19"/>
      <c r="O1" s="93" t="s">
        <v>145</v>
      </c>
      <c r="P1" s="93"/>
      <c r="Q1" s="93"/>
      <c r="R1" s="93"/>
    </row>
    <row r="2" spans="1:25" s="43" customFormat="1" ht="47.25" customHeight="1">
      <c r="A2" s="94" t="s">
        <v>146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25" s="4" customFormat="1" ht="16.5" customHeight="1">
      <c r="F3" s="7"/>
      <c r="G3" s="7"/>
      <c r="K3" s="7"/>
      <c r="L3" s="7"/>
      <c r="P3" s="95" t="s">
        <v>189</v>
      </c>
      <c r="Q3" s="95"/>
      <c r="R3" s="95"/>
    </row>
    <row r="4" spans="1:25" s="5" customFormat="1" ht="25.5" customHeight="1">
      <c r="A4" s="96" t="s">
        <v>174</v>
      </c>
      <c r="B4" s="96" t="s">
        <v>175</v>
      </c>
      <c r="C4" s="96" t="s">
        <v>176</v>
      </c>
      <c r="D4" s="97" t="s">
        <v>180</v>
      </c>
      <c r="E4" s="98"/>
      <c r="F4" s="98"/>
      <c r="G4" s="98"/>
      <c r="H4" s="99"/>
      <c r="I4" s="97" t="s">
        <v>181</v>
      </c>
      <c r="J4" s="98"/>
      <c r="K4" s="98"/>
      <c r="L4" s="98"/>
      <c r="M4" s="99"/>
      <c r="N4" s="97" t="s">
        <v>182</v>
      </c>
      <c r="O4" s="98"/>
      <c r="P4" s="98"/>
      <c r="Q4" s="98"/>
      <c r="R4" s="99"/>
    </row>
    <row r="5" spans="1:25" s="5" customFormat="1" ht="41.25" customHeight="1">
      <c r="A5" s="96"/>
      <c r="B5" s="96"/>
      <c r="C5" s="96"/>
      <c r="D5" s="44" t="s">
        <v>190</v>
      </c>
      <c r="E5" s="44" t="s">
        <v>177</v>
      </c>
      <c r="F5" s="44" t="s">
        <v>178</v>
      </c>
      <c r="G5" s="6" t="s">
        <v>179</v>
      </c>
      <c r="H5" s="44" t="s">
        <v>187</v>
      </c>
      <c r="I5" s="44" t="s">
        <v>183</v>
      </c>
      <c r="J5" s="44" t="s">
        <v>177</v>
      </c>
      <c r="K5" s="44" t="s">
        <v>178</v>
      </c>
      <c r="L5" s="6" t="s">
        <v>179</v>
      </c>
      <c r="M5" s="44" t="s">
        <v>187</v>
      </c>
      <c r="N5" s="44" t="s">
        <v>183</v>
      </c>
      <c r="O5" s="44" t="s">
        <v>177</v>
      </c>
      <c r="P5" s="44" t="s">
        <v>178</v>
      </c>
      <c r="Q5" s="44" t="s">
        <v>179</v>
      </c>
      <c r="R5" s="44" t="s">
        <v>187</v>
      </c>
    </row>
    <row r="6" spans="1:25" s="11" customForma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</row>
    <row r="7" spans="1:25" s="5" customFormat="1" ht="19.5" customHeight="1">
      <c r="A7" s="44"/>
      <c r="B7" s="44" t="s">
        <v>186</v>
      </c>
      <c r="C7" s="44" t="s">
        <v>188</v>
      </c>
      <c r="D7" s="6">
        <f>D8+D26+D29+D46+D49+D69+D77+D80+D87+D108+D111+D114+D117+D121+D124+D143+D151+D156+D167</f>
        <v>108633.15</v>
      </c>
      <c r="E7" s="6">
        <f t="shared" ref="E7:M7" si="0">E8+E26+E29+E46+E49+E69+E77+E80+E87+E108+E111+E114+E117+E121+E124+E143+E151+E156+E167</f>
        <v>33780.700000000004</v>
      </c>
      <c r="F7" s="6">
        <f t="shared" si="0"/>
        <v>17837.099999999999</v>
      </c>
      <c r="G7" s="6">
        <f t="shared" si="0"/>
        <v>57015.350000000006</v>
      </c>
      <c r="H7" s="6">
        <f t="shared" si="0"/>
        <v>0</v>
      </c>
      <c r="I7" s="6">
        <f t="shared" si="0"/>
        <v>102376.20000000001</v>
      </c>
      <c r="J7" s="6">
        <f t="shared" si="0"/>
        <v>33310.9</v>
      </c>
      <c r="K7" s="6">
        <f t="shared" si="0"/>
        <v>15643.699999999999</v>
      </c>
      <c r="L7" s="6">
        <f t="shared" si="0"/>
        <v>53421.600000000006</v>
      </c>
      <c r="M7" s="6">
        <f t="shared" si="0"/>
        <v>0</v>
      </c>
      <c r="N7" s="6">
        <f>I7/D7*100</f>
        <v>94.240294053886885</v>
      </c>
      <c r="O7" s="6">
        <f>J7/E7*100</f>
        <v>98.609265053714097</v>
      </c>
      <c r="P7" s="6">
        <f>K7/F7*100</f>
        <v>87.703158024566775</v>
      </c>
      <c r="Q7" s="6">
        <f>L7/G7*100</f>
        <v>93.696872859677256</v>
      </c>
      <c r="R7" s="6">
        <v>0</v>
      </c>
    </row>
    <row r="8" spans="1:25" s="13" customFormat="1" ht="84.75" customHeight="1">
      <c r="A8" s="12">
        <v>1</v>
      </c>
      <c r="B8" s="60" t="s">
        <v>147</v>
      </c>
      <c r="C8" s="53"/>
      <c r="D8" s="54">
        <f>D9+D12</f>
        <v>14177.900000000001</v>
      </c>
      <c r="E8" s="54">
        <f t="shared" ref="E8:M8" si="1">E9+E12</f>
        <v>0</v>
      </c>
      <c r="F8" s="54">
        <f t="shared" si="1"/>
        <v>4250.8999999999996</v>
      </c>
      <c r="G8" s="54">
        <f t="shared" si="1"/>
        <v>9927.0000000000018</v>
      </c>
      <c r="H8" s="54">
        <f t="shared" si="1"/>
        <v>0</v>
      </c>
      <c r="I8" s="54">
        <f t="shared" si="1"/>
        <v>11004.400000000001</v>
      </c>
      <c r="J8" s="54">
        <f t="shared" si="1"/>
        <v>0</v>
      </c>
      <c r="K8" s="54">
        <f t="shared" si="1"/>
        <v>3449.7</v>
      </c>
      <c r="L8" s="54">
        <f t="shared" si="1"/>
        <v>7554.7000000000007</v>
      </c>
      <c r="M8" s="54">
        <f t="shared" si="1"/>
        <v>0</v>
      </c>
      <c r="N8" s="54">
        <f t="shared" ref="N8:N17" si="2">I8/D8*100</f>
        <v>77.6165722709287</v>
      </c>
      <c r="O8" s="54">
        <v>0</v>
      </c>
      <c r="P8" s="54">
        <f>K8/F8*100</f>
        <v>81.152226587310921</v>
      </c>
      <c r="Q8" s="54">
        <f>L8/G8*100</f>
        <v>76.102548604815141</v>
      </c>
      <c r="R8" s="54">
        <v>0</v>
      </c>
    </row>
    <row r="9" spans="1:25" s="17" customFormat="1" ht="74.25" customHeight="1">
      <c r="A9" s="14"/>
      <c r="B9" s="61" t="s">
        <v>148</v>
      </c>
      <c r="C9" s="15" t="s">
        <v>151</v>
      </c>
      <c r="D9" s="16">
        <f t="shared" ref="D9:L9" si="3">D10+D11</f>
        <v>3667.8</v>
      </c>
      <c r="E9" s="16">
        <f t="shared" si="3"/>
        <v>0</v>
      </c>
      <c r="F9" s="16">
        <f t="shared" si="3"/>
        <v>2670.6</v>
      </c>
      <c r="G9" s="16">
        <f t="shared" si="3"/>
        <v>997.2</v>
      </c>
      <c r="H9" s="16">
        <f t="shared" si="3"/>
        <v>0</v>
      </c>
      <c r="I9" s="16">
        <f t="shared" si="3"/>
        <v>2806.3</v>
      </c>
      <c r="J9" s="16">
        <f t="shared" si="3"/>
        <v>0</v>
      </c>
      <c r="K9" s="16">
        <f t="shared" si="3"/>
        <v>1869.4</v>
      </c>
      <c r="L9" s="16">
        <f t="shared" si="3"/>
        <v>936.90000000000009</v>
      </c>
      <c r="M9" s="16">
        <v>0</v>
      </c>
      <c r="N9" s="16">
        <f t="shared" si="2"/>
        <v>76.511805441954309</v>
      </c>
      <c r="O9" s="16">
        <v>0</v>
      </c>
      <c r="P9" s="16">
        <f>K9/F9*100</f>
        <v>69.999251104620683</v>
      </c>
      <c r="Q9" s="16">
        <f>L9/G9*100</f>
        <v>93.953068592057761</v>
      </c>
      <c r="R9" s="16">
        <v>0</v>
      </c>
    </row>
    <row r="10" spans="1:25" s="17" customFormat="1" ht="48" customHeight="1">
      <c r="A10" s="14"/>
      <c r="B10" s="62" t="s">
        <v>149</v>
      </c>
      <c r="C10" s="52"/>
      <c r="D10" s="22">
        <f>E10+F10+G10</f>
        <v>2871.6</v>
      </c>
      <c r="E10" s="22">
        <v>0</v>
      </c>
      <c r="F10" s="27">
        <v>2670.6</v>
      </c>
      <c r="G10" s="22">
        <v>201</v>
      </c>
      <c r="H10" s="22">
        <v>0</v>
      </c>
      <c r="I10" s="22">
        <f>J10+K10+L10</f>
        <v>2010.1000000000001</v>
      </c>
      <c r="J10" s="22">
        <v>0</v>
      </c>
      <c r="K10" s="22">
        <v>1869.4</v>
      </c>
      <c r="L10" s="22">
        <v>140.69999999999999</v>
      </c>
      <c r="M10" s="22">
        <v>0</v>
      </c>
      <c r="N10" s="22">
        <f t="shared" si="2"/>
        <v>69.999303524167715</v>
      </c>
      <c r="O10" s="22">
        <v>0</v>
      </c>
      <c r="P10" s="22">
        <v>0</v>
      </c>
      <c r="Q10" s="22">
        <v>0</v>
      </c>
      <c r="R10" s="22">
        <v>0</v>
      </c>
    </row>
    <row r="11" spans="1:25" s="17" customFormat="1" ht="28.5" customHeight="1">
      <c r="A11" s="14"/>
      <c r="B11" s="62" t="s">
        <v>150</v>
      </c>
      <c r="C11" s="52"/>
      <c r="D11" s="22">
        <f>E11+F11+G11</f>
        <v>796.2</v>
      </c>
      <c r="E11" s="22">
        <v>0</v>
      </c>
      <c r="F11" s="22">
        <v>0</v>
      </c>
      <c r="G11" s="22">
        <v>796.2</v>
      </c>
      <c r="H11" s="22">
        <v>0</v>
      </c>
      <c r="I11" s="22">
        <f>J11+K11+L11</f>
        <v>796.2</v>
      </c>
      <c r="J11" s="22">
        <v>0</v>
      </c>
      <c r="K11" s="22">
        <v>0</v>
      </c>
      <c r="L11" s="22">
        <v>796.2</v>
      </c>
      <c r="M11" s="22">
        <v>0</v>
      </c>
      <c r="N11" s="22">
        <f t="shared" si="2"/>
        <v>100</v>
      </c>
      <c r="O11" s="22">
        <v>0</v>
      </c>
      <c r="P11" s="22">
        <v>0</v>
      </c>
      <c r="Q11" s="22">
        <v>0</v>
      </c>
      <c r="R11" s="22">
        <v>0</v>
      </c>
    </row>
    <row r="12" spans="1:25" s="17" customFormat="1" ht="68.25" customHeight="1">
      <c r="A12" s="14"/>
      <c r="B12" s="61" t="s">
        <v>152</v>
      </c>
      <c r="C12" s="15" t="s">
        <v>151</v>
      </c>
      <c r="D12" s="16">
        <f>D13+D14+D15+D16+D17+D18+D19+D20+D21+D22+D23+D24</f>
        <v>10510.1</v>
      </c>
      <c r="E12" s="16">
        <f t="shared" ref="E12:M12" si="4">E13+E14+E15+E16+E17+E18+E19+E20+E21+E22+E23+E24</f>
        <v>0</v>
      </c>
      <c r="F12" s="16">
        <f t="shared" si="4"/>
        <v>1580.3</v>
      </c>
      <c r="G12" s="16">
        <f t="shared" si="4"/>
        <v>8929.8000000000011</v>
      </c>
      <c r="H12" s="16">
        <f t="shared" si="4"/>
        <v>0</v>
      </c>
      <c r="I12" s="16">
        <f t="shared" si="4"/>
        <v>8198.1</v>
      </c>
      <c r="J12" s="16">
        <f t="shared" si="4"/>
        <v>0</v>
      </c>
      <c r="K12" s="16">
        <f t="shared" si="4"/>
        <v>1580.3</v>
      </c>
      <c r="L12" s="16">
        <f t="shared" si="4"/>
        <v>6617.8000000000011</v>
      </c>
      <c r="M12" s="16">
        <f t="shared" si="4"/>
        <v>0</v>
      </c>
      <c r="N12" s="16">
        <f t="shared" si="2"/>
        <v>78.00211225392718</v>
      </c>
      <c r="O12" s="16">
        <v>0</v>
      </c>
      <c r="P12" s="16">
        <f>K12/F12*100</f>
        <v>100</v>
      </c>
      <c r="Q12" s="16">
        <v>0</v>
      </c>
      <c r="R12" s="16">
        <v>0</v>
      </c>
    </row>
    <row r="13" spans="1:25" s="17" customFormat="1" ht="41.25" customHeight="1">
      <c r="A13" s="14"/>
      <c r="B13" s="63" t="s">
        <v>153</v>
      </c>
      <c r="C13" s="15"/>
      <c r="D13" s="22">
        <f t="shared" ref="D13:D24" si="5">E13+F13+G13+H13</f>
        <v>497</v>
      </c>
      <c r="E13" s="22">
        <v>0</v>
      </c>
      <c r="F13" s="22">
        <v>0</v>
      </c>
      <c r="G13" s="22">
        <v>497</v>
      </c>
      <c r="H13" s="22">
        <v>0</v>
      </c>
      <c r="I13" s="22">
        <f t="shared" ref="I13:I24" si="6">J13+K13+L13+M13</f>
        <v>497</v>
      </c>
      <c r="J13" s="22">
        <v>0</v>
      </c>
      <c r="K13" s="22">
        <v>0</v>
      </c>
      <c r="L13" s="22">
        <v>497</v>
      </c>
      <c r="M13" s="22">
        <v>0</v>
      </c>
      <c r="N13" s="22">
        <f t="shared" si="2"/>
        <v>100</v>
      </c>
      <c r="O13" s="22">
        <v>0</v>
      </c>
      <c r="P13" s="22">
        <v>0</v>
      </c>
      <c r="Q13" s="22">
        <f t="shared" ref="Q13:Q29" si="7">L13/G13*100</f>
        <v>100</v>
      </c>
      <c r="R13" s="22">
        <v>0</v>
      </c>
      <c r="Y13" s="17" t="s">
        <v>41</v>
      </c>
    </row>
    <row r="14" spans="1:25" s="17" customFormat="1" ht="40.5" customHeight="1">
      <c r="A14" s="14"/>
      <c r="B14" s="63" t="s">
        <v>154</v>
      </c>
      <c r="C14" s="15"/>
      <c r="D14" s="22">
        <f t="shared" si="5"/>
        <v>85</v>
      </c>
      <c r="E14" s="22">
        <v>0</v>
      </c>
      <c r="F14" s="22">
        <v>0</v>
      </c>
      <c r="G14" s="22">
        <v>85</v>
      </c>
      <c r="H14" s="22">
        <v>0</v>
      </c>
      <c r="I14" s="22">
        <f t="shared" si="6"/>
        <v>85</v>
      </c>
      <c r="J14" s="22">
        <v>0</v>
      </c>
      <c r="K14" s="22">
        <v>0</v>
      </c>
      <c r="L14" s="22">
        <v>85</v>
      </c>
      <c r="M14" s="22">
        <v>0</v>
      </c>
      <c r="N14" s="22">
        <f t="shared" si="2"/>
        <v>100</v>
      </c>
      <c r="O14" s="22">
        <v>0</v>
      </c>
      <c r="P14" s="22">
        <v>0</v>
      </c>
      <c r="Q14" s="22">
        <f t="shared" si="7"/>
        <v>100</v>
      </c>
      <c r="R14" s="22">
        <v>0</v>
      </c>
    </row>
    <row r="15" spans="1:25" s="17" customFormat="1" ht="33" customHeight="1">
      <c r="A15" s="14"/>
      <c r="B15" s="64" t="s">
        <v>162</v>
      </c>
      <c r="C15" s="15"/>
      <c r="D15" s="22">
        <f t="shared" si="5"/>
        <v>2971.1</v>
      </c>
      <c r="E15" s="22">
        <v>0</v>
      </c>
      <c r="F15" s="22">
        <v>0</v>
      </c>
      <c r="G15" s="22">
        <v>2971.1</v>
      </c>
      <c r="H15" s="22">
        <v>0</v>
      </c>
      <c r="I15" s="22">
        <f t="shared" si="6"/>
        <v>1306.3</v>
      </c>
      <c r="J15" s="22">
        <v>0</v>
      </c>
      <c r="K15" s="22">
        <v>0</v>
      </c>
      <c r="L15" s="22">
        <v>1306.3</v>
      </c>
      <c r="M15" s="22">
        <v>0</v>
      </c>
      <c r="N15" s="22">
        <f t="shared" si="2"/>
        <v>43.966880953182326</v>
      </c>
      <c r="O15" s="22">
        <v>0</v>
      </c>
      <c r="P15" s="22">
        <v>0</v>
      </c>
      <c r="Q15" s="22">
        <f t="shared" si="7"/>
        <v>43.966880953182326</v>
      </c>
      <c r="R15" s="22">
        <v>0</v>
      </c>
    </row>
    <row r="16" spans="1:25" s="17" customFormat="1" ht="42.75" customHeight="1">
      <c r="A16" s="14"/>
      <c r="B16" s="63" t="s">
        <v>163</v>
      </c>
      <c r="C16" s="15"/>
      <c r="D16" s="22">
        <f t="shared" si="5"/>
        <v>2120.8000000000002</v>
      </c>
      <c r="E16" s="22">
        <v>0</v>
      </c>
      <c r="F16" s="22">
        <v>1580.3</v>
      </c>
      <c r="G16" s="22">
        <v>540.5</v>
      </c>
      <c r="H16" s="22">
        <v>0</v>
      </c>
      <c r="I16" s="22">
        <f t="shared" si="6"/>
        <v>2120.8000000000002</v>
      </c>
      <c r="J16" s="22">
        <v>0</v>
      </c>
      <c r="K16" s="22">
        <v>1580.3</v>
      </c>
      <c r="L16" s="22">
        <v>540.5</v>
      </c>
      <c r="M16" s="22">
        <v>0</v>
      </c>
      <c r="N16" s="22">
        <f t="shared" si="2"/>
        <v>100</v>
      </c>
      <c r="O16" s="22">
        <v>0</v>
      </c>
      <c r="P16" s="22">
        <f>K16/F16*100</f>
        <v>100</v>
      </c>
      <c r="Q16" s="22">
        <f t="shared" si="7"/>
        <v>100</v>
      </c>
      <c r="R16" s="22">
        <v>0</v>
      </c>
    </row>
    <row r="17" spans="1:18" s="17" customFormat="1" ht="24.75" customHeight="1">
      <c r="A17" s="14"/>
      <c r="B17" s="63" t="s">
        <v>164</v>
      </c>
      <c r="C17" s="15"/>
      <c r="D17" s="22">
        <f t="shared" si="5"/>
        <v>200</v>
      </c>
      <c r="E17" s="22">
        <v>0</v>
      </c>
      <c r="F17" s="22">
        <v>0</v>
      </c>
      <c r="G17" s="22">
        <v>200</v>
      </c>
      <c r="H17" s="22">
        <v>0</v>
      </c>
      <c r="I17" s="22">
        <f t="shared" si="6"/>
        <v>116.4</v>
      </c>
      <c r="J17" s="22">
        <v>0</v>
      </c>
      <c r="K17" s="22">
        <v>0</v>
      </c>
      <c r="L17" s="22">
        <v>116.4</v>
      </c>
      <c r="M17" s="22">
        <v>0</v>
      </c>
      <c r="N17" s="22">
        <f t="shared" si="2"/>
        <v>58.20000000000001</v>
      </c>
      <c r="O17" s="22">
        <v>0</v>
      </c>
      <c r="P17" s="22">
        <v>0</v>
      </c>
      <c r="Q17" s="22">
        <f t="shared" si="7"/>
        <v>58.20000000000001</v>
      </c>
      <c r="R17" s="22">
        <v>0</v>
      </c>
    </row>
    <row r="18" spans="1:18" s="17" customFormat="1" ht="29.25" customHeight="1">
      <c r="A18" s="14"/>
      <c r="B18" s="63" t="s">
        <v>165</v>
      </c>
      <c r="C18" s="15"/>
      <c r="D18" s="22">
        <f t="shared" si="5"/>
        <v>500</v>
      </c>
      <c r="E18" s="22">
        <v>0</v>
      </c>
      <c r="F18" s="22">
        <v>0</v>
      </c>
      <c r="G18" s="22">
        <v>500</v>
      </c>
      <c r="H18" s="22">
        <v>0</v>
      </c>
      <c r="I18" s="22">
        <f t="shared" si="6"/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si="7"/>
        <v>0</v>
      </c>
      <c r="R18" s="22">
        <v>0</v>
      </c>
    </row>
    <row r="19" spans="1:18" s="17" customFormat="1" ht="30.75" customHeight="1">
      <c r="A19" s="14"/>
      <c r="B19" s="63" t="s">
        <v>166</v>
      </c>
      <c r="C19" s="15"/>
      <c r="D19" s="22">
        <f t="shared" si="5"/>
        <v>1700</v>
      </c>
      <c r="E19" s="22">
        <v>0</v>
      </c>
      <c r="F19" s="22">
        <v>0</v>
      </c>
      <c r="G19" s="22">
        <v>1700</v>
      </c>
      <c r="H19" s="22">
        <v>0</v>
      </c>
      <c r="I19" s="22">
        <f t="shared" si="6"/>
        <v>1672.5</v>
      </c>
      <c r="J19" s="22">
        <v>0</v>
      </c>
      <c r="K19" s="22">
        <v>0</v>
      </c>
      <c r="L19" s="22">
        <v>1672.5</v>
      </c>
      <c r="M19" s="22">
        <v>0</v>
      </c>
      <c r="N19" s="22">
        <f t="shared" ref="N19:N29" si="8">I19/D19*100</f>
        <v>98.382352941176464</v>
      </c>
      <c r="O19" s="22">
        <v>0</v>
      </c>
      <c r="P19" s="22">
        <v>0</v>
      </c>
      <c r="Q19" s="22">
        <f t="shared" si="7"/>
        <v>98.382352941176464</v>
      </c>
      <c r="R19" s="22">
        <v>0</v>
      </c>
    </row>
    <row r="20" spans="1:18" s="17" customFormat="1" ht="30.75" customHeight="1">
      <c r="A20" s="14"/>
      <c r="B20" s="63" t="s">
        <v>167</v>
      </c>
      <c r="C20" s="15"/>
      <c r="D20" s="22">
        <f t="shared" si="5"/>
        <v>150</v>
      </c>
      <c r="E20" s="22">
        <v>0</v>
      </c>
      <c r="F20" s="22">
        <v>0</v>
      </c>
      <c r="G20" s="22">
        <v>150</v>
      </c>
      <c r="H20" s="22">
        <v>0</v>
      </c>
      <c r="I20" s="22">
        <f t="shared" si="6"/>
        <v>148.1</v>
      </c>
      <c r="J20" s="22">
        <v>0</v>
      </c>
      <c r="K20" s="22">
        <v>0</v>
      </c>
      <c r="L20" s="22">
        <v>148.1</v>
      </c>
      <c r="M20" s="22">
        <v>0</v>
      </c>
      <c r="N20" s="22">
        <f t="shared" si="8"/>
        <v>98.733333333333334</v>
      </c>
      <c r="O20" s="22">
        <v>0</v>
      </c>
      <c r="P20" s="22">
        <v>0</v>
      </c>
      <c r="Q20" s="22">
        <f t="shared" si="7"/>
        <v>98.733333333333334</v>
      </c>
      <c r="R20" s="22">
        <v>0</v>
      </c>
    </row>
    <row r="21" spans="1:18" s="17" customFormat="1" ht="18.75" customHeight="1">
      <c r="A21" s="14"/>
      <c r="B21" s="63" t="s">
        <v>168</v>
      </c>
      <c r="C21" s="15"/>
      <c r="D21" s="22">
        <f t="shared" si="5"/>
        <v>50</v>
      </c>
      <c r="E21" s="22">
        <v>0</v>
      </c>
      <c r="F21" s="22">
        <v>0</v>
      </c>
      <c r="G21" s="22">
        <v>50</v>
      </c>
      <c r="H21" s="22">
        <v>0</v>
      </c>
      <c r="I21" s="22">
        <f t="shared" si="6"/>
        <v>15.8</v>
      </c>
      <c r="J21" s="22">
        <v>0</v>
      </c>
      <c r="K21" s="22">
        <v>0</v>
      </c>
      <c r="L21" s="22">
        <v>15.8</v>
      </c>
      <c r="M21" s="22">
        <v>0</v>
      </c>
      <c r="N21" s="22">
        <f t="shared" si="8"/>
        <v>31.6</v>
      </c>
      <c r="O21" s="22">
        <v>0</v>
      </c>
      <c r="P21" s="22">
        <v>0</v>
      </c>
      <c r="Q21" s="22">
        <f t="shared" si="7"/>
        <v>31.6</v>
      </c>
      <c r="R21" s="22">
        <v>0</v>
      </c>
    </row>
    <row r="22" spans="1:18" s="17" customFormat="1" ht="18.75" customHeight="1">
      <c r="A22" s="14"/>
      <c r="B22" s="63" t="s">
        <v>169</v>
      </c>
      <c r="C22" s="15"/>
      <c r="D22" s="22">
        <f t="shared" si="5"/>
        <v>514.70000000000005</v>
      </c>
      <c r="E22" s="22">
        <v>0</v>
      </c>
      <c r="F22" s="22">
        <v>0</v>
      </c>
      <c r="G22" s="22">
        <v>514.70000000000005</v>
      </c>
      <c r="H22" s="22">
        <v>0</v>
      </c>
      <c r="I22" s="22">
        <f t="shared" si="6"/>
        <v>514.70000000000005</v>
      </c>
      <c r="J22" s="22">
        <v>0</v>
      </c>
      <c r="K22" s="22">
        <v>0</v>
      </c>
      <c r="L22" s="22">
        <v>514.70000000000005</v>
      </c>
      <c r="M22" s="22">
        <v>0</v>
      </c>
      <c r="N22" s="22">
        <f t="shared" si="8"/>
        <v>100</v>
      </c>
      <c r="O22" s="22">
        <v>0</v>
      </c>
      <c r="P22" s="22">
        <v>0</v>
      </c>
      <c r="Q22" s="22">
        <f t="shared" si="7"/>
        <v>100</v>
      </c>
      <c r="R22" s="22">
        <v>0</v>
      </c>
    </row>
    <row r="23" spans="1:18" s="17" customFormat="1" ht="27" customHeight="1">
      <c r="A23" s="14"/>
      <c r="B23" s="63" t="s">
        <v>170</v>
      </c>
      <c r="C23" s="15"/>
      <c r="D23" s="22">
        <f t="shared" si="5"/>
        <v>1719.4</v>
      </c>
      <c r="E23" s="22">
        <v>0</v>
      </c>
      <c r="F23" s="22">
        <v>0</v>
      </c>
      <c r="G23" s="22">
        <v>1719.4</v>
      </c>
      <c r="H23" s="22">
        <v>0</v>
      </c>
      <c r="I23" s="22">
        <f t="shared" si="6"/>
        <v>1719.4</v>
      </c>
      <c r="J23" s="22">
        <v>0</v>
      </c>
      <c r="K23" s="22">
        <v>0</v>
      </c>
      <c r="L23" s="22">
        <v>1719.4</v>
      </c>
      <c r="M23" s="22">
        <v>0</v>
      </c>
      <c r="N23" s="22">
        <f t="shared" si="8"/>
        <v>100</v>
      </c>
      <c r="O23" s="22">
        <v>0</v>
      </c>
      <c r="P23" s="22">
        <v>0</v>
      </c>
      <c r="Q23" s="22">
        <f t="shared" si="7"/>
        <v>100</v>
      </c>
      <c r="R23" s="22">
        <v>0</v>
      </c>
    </row>
    <row r="24" spans="1:18" s="17" customFormat="1" ht="20.25" customHeight="1">
      <c r="A24" s="14"/>
      <c r="B24" s="63" t="s">
        <v>171</v>
      </c>
      <c r="C24" s="15"/>
      <c r="D24" s="22">
        <f t="shared" si="5"/>
        <v>2.1</v>
      </c>
      <c r="E24" s="22">
        <v>0</v>
      </c>
      <c r="F24" s="22">
        <v>0</v>
      </c>
      <c r="G24" s="22">
        <v>2.1</v>
      </c>
      <c r="H24" s="22">
        <v>0</v>
      </c>
      <c r="I24" s="22">
        <f t="shared" si="6"/>
        <v>2.1</v>
      </c>
      <c r="J24" s="22">
        <v>0</v>
      </c>
      <c r="K24" s="22">
        <v>0</v>
      </c>
      <c r="L24" s="22">
        <v>2.1</v>
      </c>
      <c r="M24" s="22">
        <v>0</v>
      </c>
      <c r="N24" s="22">
        <f t="shared" si="8"/>
        <v>100</v>
      </c>
      <c r="O24" s="22">
        <v>0</v>
      </c>
      <c r="P24" s="22">
        <v>0</v>
      </c>
      <c r="Q24" s="22">
        <f t="shared" si="7"/>
        <v>100</v>
      </c>
      <c r="R24" s="22">
        <v>0</v>
      </c>
    </row>
    <row r="25" spans="1:18" s="17" customFormat="1" ht="20.25" customHeight="1">
      <c r="A25" s="29"/>
      <c r="B25" s="103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5"/>
    </row>
    <row r="26" spans="1:18" s="36" customFormat="1" ht="75" customHeight="1">
      <c r="A26" s="50">
        <v>2</v>
      </c>
      <c r="B26" s="60" t="s">
        <v>172</v>
      </c>
      <c r="C26" s="59"/>
      <c r="D26" s="54">
        <f>D27</f>
        <v>78.5</v>
      </c>
      <c r="E26" s="54">
        <f t="shared" ref="E26:M26" si="9">E27</f>
        <v>0</v>
      </c>
      <c r="F26" s="54">
        <f t="shared" si="9"/>
        <v>0</v>
      </c>
      <c r="G26" s="54">
        <f t="shared" si="9"/>
        <v>78.5</v>
      </c>
      <c r="H26" s="54">
        <f t="shared" si="9"/>
        <v>0</v>
      </c>
      <c r="I26" s="54">
        <f t="shared" si="9"/>
        <v>78.5</v>
      </c>
      <c r="J26" s="54">
        <f t="shared" si="9"/>
        <v>0</v>
      </c>
      <c r="K26" s="54">
        <f t="shared" si="9"/>
        <v>0</v>
      </c>
      <c r="L26" s="54">
        <f t="shared" si="9"/>
        <v>78.5</v>
      </c>
      <c r="M26" s="54">
        <f t="shared" si="9"/>
        <v>0</v>
      </c>
      <c r="N26" s="54">
        <f t="shared" si="8"/>
        <v>100</v>
      </c>
      <c r="O26" s="55">
        <v>0</v>
      </c>
      <c r="P26" s="55">
        <v>0</v>
      </c>
      <c r="Q26" s="55">
        <f t="shared" si="7"/>
        <v>100</v>
      </c>
      <c r="R26" s="55">
        <v>0</v>
      </c>
    </row>
    <row r="27" spans="1:18" s="40" customFormat="1" ht="60" customHeight="1">
      <c r="A27" s="49"/>
      <c r="B27" s="65" t="s">
        <v>173</v>
      </c>
      <c r="C27" s="21" t="s">
        <v>151</v>
      </c>
      <c r="D27" s="27">
        <f>E27+F27+G27</f>
        <v>78.5</v>
      </c>
      <c r="E27" s="27">
        <v>0</v>
      </c>
      <c r="F27" s="27">
        <v>0</v>
      </c>
      <c r="G27" s="27">
        <v>78.5</v>
      </c>
      <c r="H27" s="27">
        <v>0</v>
      </c>
      <c r="I27" s="27">
        <f>J27+K27+L27</f>
        <v>78.5</v>
      </c>
      <c r="J27" s="27">
        <v>0</v>
      </c>
      <c r="K27" s="27">
        <v>0</v>
      </c>
      <c r="L27" s="27">
        <v>78.5</v>
      </c>
      <c r="M27" s="27">
        <v>0</v>
      </c>
      <c r="N27" s="27">
        <f t="shared" si="8"/>
        <v>100</v>
      </c>
      <c r="O27" s="27">
        <v>0</v>
      </c>
      <c r="P27" s="27">
        <v>0</v>
      </c>
      <c r="Q27" s="22">
        <f t="shared" si="7"/>
        <v>100</v>
      </c>
      <c r="R27" s="27">
        <v>0</v>
      </c>
    </row>
    <row r="28" spans="1:18" s="40" customFormat="1" ht="18" customHeight="1">
      <c r="A28" s="49"/>
      <c r="B28" s="106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</row>
    <row r="29" spans="1:18" s="36" customFormat="1" ht="63" customHeight="1">
      <c r="A29" s="35">
        <v>3</v>
      </c>
      <c r="B29" s="60" t="s">
        <v>97</v>
      </c>
      <c r="C29" s="53"/>
      <c r="D29" s="54">
        <f>D30+D33+D41+D43</f>
        <v>12892.2</v>
      </c>
      <c r="E29" s="54">
        <f t="shared" ref="E29:L29" si="10">E30+E33+E41+E43</f>
        <v>0</v>
      </c>
      <c r="F29" s="54">
        <f t="shared" si="10"/>
        <v>300</v>
      </c>
      <c r="G29" s="54">
        <f t="shared" si="10"/>
        <v>12592.2</v>
      </c>
      <c r="H29" s="54">
        <f t="shared" si="10"/>
        <v>0</v>
      </c>
      <c r="I29" s="54">
        <f t="shared" si="10"/>
        <v>12892.2</v>
      </c>
      <c r="J29" s="54">
        <f t="shared" si="10"/>
        <v>0</v>
      </c>
      <c r="K29" s="54">
        <f t="shared" si="10"/>
        <v>300</v>
      </c>
      <c r="L29" s="54">
        <f t="shared" si="10"/>
        <v>12592.2</v>
      </c>
      <c r="M29" s="54">
        <v>0</v>
      </c>
      <c r="N29" s="54">
        <f t="shared" si="8"/>
        <v>100</v>
      </c>
      <c r="O29" s="54">
        <v>0</v>
      </c>
      <c r="P29" s="54">
        <f>K29/F29*100</f>
        <v>100</v>
      </c>
      <c r="Q29" s="54">
        <f t="shared" si="7"/>
        <v>100</v>
      </c>
      <c r="R29" s="54">
        <v>0</v>
      </c>
    </row>
    <row r="30" spans="1:18" s="34" customFormat="1" ht="59.25" customHeight="1">
      <c r="A30" s="33"/>
      <c r="B30" s="61" t="s">
        <v>98</v>
      </c>
      <c r="C30" s="15" t="s">
        <v>151</v>
      </c>
      <c r="D30" s="16">
        <f>D31+D32</f>
        <v>515.6</v>
      </c>
      <c r="E30" s="16">
        <f t="shared" ref="E30:M30" si="11">E31+E32</f>
        <v>0</v>
      </c>
      <c r="F30" s="16">
        <f t="shared" si="11"/>
        <v>300</v>
      </c>
      <c r="G30" s="16">
        <f t="shared" si="11"/>
        <v>215.6</v>
      </c>
      <c r="H30" s="16">
        <f t="shared" si="11"/>
        <v>0</v>
      </c>
      <c r="I30" s="16">
        <f t="shared" si="11"/>
        <v>515.6</v>
      </c>
      <c r="J30" s="16">
        <f t="shared" si="11"/>
        <v>0</v>
      </c>
      <c r="K30" s="16">
        <f t="shared" si="11"/>
        <v>300</v>
      </c>
      <c r="L30" s="16">
        <f t="shared" si="11"/>
        <v>215.6</v>
      </c>
      <c r="M30" s="16">
        <f t="shared" si="11"/>
        <v>0</v>
      </c>
      <c r="N30" s="16">
        <f t="shared" ref="N30:N46" si="12">I30/D30*100</f>
        <v>100</v>
      </c>
      <c r="O30" s="16">
        <v>0</v>
      </c>
      <c r="P30" s="16">
        <f>K30/F30*100</f>
        <v>100</v>
      </c>
      <c r="Q30" s="16">
        <f>L30/G30*100</f>
        <v>100</v>
      </c>
      <c r="R30" s="16">
        <v>0</v>
      </c>
    </row>
    <row r="31" spans="1:18" s="34" customFormat="1" ht="92.25" customHeight="1">
      <c r="A31" s="33"/>
      <c r="B31" s="64" t="s">
        <v>99</v>
      </c>
      <c r="C31" s="56"/>
      <c r="D31" s="22">
        <f>E31+F31+G31</f>
        <v>215.6</v>
      </c>
      <c r="E31" s="22">
        <v>0</v>
      </c>
      <c r="F31" s="22">
        <v>0</v>
      </c>
      <c r="G31" s="22">
        <v>215.6</v>
      </c>
      <c r="H31" s="22">
        <v>0</v>
      </c>
      <c r="I31" s="22">
        <f>J31+K31+L31</f>
        <v>215.6</v>
      </c>
      <c r="J31" s="22">
        <v>0</v>
      </c>
      <c r="K31" s="22">
        <v>0</v>
      </c>
      <c r="L31" s="22">
        <v>215.6</v>
      </c>
      <c r="M31" s="22">
        <v>0</v>
      </c>
      <c r="N31" s="22">
        <f t="shared" si="12"/>
        <v>100</v>
      </c>
      <c r="O31" s="22">
        <v>0</v>
      </c>
      <c r="P31" s="22">
        <v>0</v>
      </c>
      <c r="Q31" s="22">
        <f>L31/G31*100</f>
        <v>100</v>
      </c>
      <c r="R31" s="22">
        <v>0</v>
      </c>
    </row>
    <row r="32" spans="1:18" s="34" customFormat="1" ht="70.5" customHeight="1">
      <c r="A32" s="33"/>
      <c r="B32" s="64" t="s">
        <v>100</v>
      </c>
      <c r="C32" s="56"/>
      <c r="D32" s="22">
        <f>E32+F32+G32</f>
        <v>300</v>
      </c>
      <c r="E32" s="22">
        <v>0</v>
      </c>
      <c r="F32" s="22">
        <v>300</v>
      </c>
      <c r="G32" s="22">
        <v>0</v>
      </c>
      <c r="H32" s="22">
        <v>0</v>
      </c>
      <c r="I32" s="22">
        <f>J32+K32+L32</f>
        <v>300</v>
      </c>
      <c r="J32" s="22">
        <v>0</v>
      </c>
      <c r="K32" s="22">
        <v>300</v>
      </c>
      <c r="L32" s="22">
        <v>0</v>
      </c>
      <c r="M32" s="22">
        <v>0</v>
      </c>
      <c r="N32" s="22">
        <f t="shared" si="12"/>
        <v>100</v>
      </c>
      <c r="O32" s="22">
        <v>0</v>
      </c>
      <c r="P32" s="22">
        <v>0</v>
      </c>
      <c r="Q32" s="22">
        <v>0</v>
      </c>
      <c r="R32" s="22">
        <v>0</v>
      </c>
    </row>
    <row r="33" spans="1:18" s="34" customFormat="1" ht="63" customHeight="1">
      <c r="A33" s="33"/>
      <c r="B33" s="61" t="s">
        <v>101</v>
      </c>
      <c r="C33" s="15" t="s">
        <v>151</v>
      </c>
      <c r="D33" s="16">
        <f>D34+D35+D36+D37+D38+D39+D40</f>
        <v>8491.2999999999993</v>
      </c>
      <c r="E33" s="16">
        <f t="shared" ref="E33:M33" si="13">E34+E35+E36+E37+E38+E39+E40</f>
        <v>0</v>
      </c>
      <c r="F33" s="16">
        <f t="shared" si="13"/>
        <v>0</v>
      </c>
      <c r="G33" s="16">
        <f t="shared" si="13"/>
        <v>8491.2999999999993</v>
      </c>
      <c r="H33" s="16">
        <f t="shared" si="13"/>
        <v>0</v>
      </c>
      <c r="I33" s="16">
        <f t="shared" si="13"/>
        <v>8491.2999999999993</v>
      </c>
      <c r="J33" s="16">
        <f t="shared" si="13"/>
        <v>0</v>
      </c>
      <c r="K33" s="16">
        <f t="shared" si="13"/>
        <v>0</v>
      </c>
      <c r="L33" s="16">
        <f t="shared" si="13"/>
        <v>8491.2999999999993</v>
      </c>
      <c r="M33" s="16">
        <f t="shared" si="13"/>
        <v>0</v>
      </c>
      <c r="N33" s="16">
        <f t="shared" si="12"/>
        <v>100</v>
      </c>
      <c r="O33" s="16">
        <v>0</v>
      </c>
      <c r="P33" s="16">
        <v>0</v>
      </c>
      <c r="Q33" s="16">
        <f t="shared" ref="Q33:Q38" si="14">L33/G33*100</f>
        <v>100</v>
      </c>
      <c r="R33" s="16">
        <v>0</v>
      </c>
    </row>
    <row r="34" spans="1:18" s="34" customFormat="1" ht="28.5" customHeight="1">
      <c r="A34" s="33"/>
      <c r="B34" s="64" t="s">
        <v>102</v>
      </c>
      <c r="C34" s="57"/>
      <c r="D34" s="22">
        <f t="shared" ref="D34:D40" si="15">E34+F34+G34</f>
        <v>7295.2</v>
      </c>
      <c r="E34" s="22">
        <v>0</v>
      </c>
      <c r="F34" s="22">
        <v>0</v>
      </c>
      <c r="G34" s="22">
        <v>7295.2</v>
      </c>
      <c r="H34" s="22">
        <v>0</v>
      </c>
      <c r="I34" s="22">
        <f t="shared" ref="I34:I40" si="16">J34+K34+L34</f>
        <v>7295.2</v>
      </c>
      <c r="J34" s="22">
        <v>0</v>
      </c>
      <c r="K34" s="22">
        <v>0</v>
      </c>
      <c r="L34" s="22">
        <v>7295.2</v>
      </c>
      <c r="M34" s="22">
        <v>0</v>
      </c>
      <c r="N34" s="22">
        <f t="shared" si="12"/>
        <v>100</v>
      </c>
      <c r="O34" s="22">
        <v>0</v>
      </c>
      <c r="P34" s="22">
        <v>0</v>
      </c>
      <c r="Q34" s="22">
        <f t="shared" si="14"/>
        <v>100</v>
      </c>
      <c r="R34" s="22">
        <v>0</v>
      </c>
    </row>
    <row r="35" spans="1:18" s="34" customFormat="1" ht="21" customHeight="1">
      <c r="A35" s="33"/>
      <c r="B35" s="64" t="s">
        <v>103</v>
      </c>
      <c r="C35" s="57"/>
      <c r="D35" s="22">
        <f t="shared" si="15"/>
        <v>93.6</v>
      </c>
      <c r="E35" s="22">
        <v>0</v>
      </c>
      <c r="F35" s="22">
        <v>0</v>
      </c>
      <c r="G35" s="22">
        <v>93.6</v>
      </c>
      <c r="H35" s="22">
        <v>0</v>
      </c>
      <c r="I35" s="22">
        <f t="shared" si="16"/>
        <v>93.6</v>
      </c>
      <c r="J35" s="22">
        <v>0</v>
      </c>
      <c r="K35" s="22">
        <v>0</v>
      </c>
      <c r="L35" s="22">
        <v>93.6</v>
      </c>
      <c r="M35" s="22">
        <v>0</v>
      </c>
      <c r="N35" s="22">
        <f t="shared" si="12"/>
        <v>100</v>
      </c>
      <c r="O35" s="22">
        <v>0</v>
      </c>
      <c r="P35" s="22">
        <v>0</v>
      </c>
      <c r="Q35" s="22">
        <f t="shared" si="14"/>
        <v>100</v>
      </c>
      <c r="R35" s="22">
        <v>0</v>
      </c>
    </row>
    <row r="36" spans="1:18" s="34" customFormat="1" ht="41.25" customHeight="1">
      <c r="A36" s="33"/>
      <c r="B36" s="64" t="s">
        <v>104</v>
      </c>
      <c r="C36" s="57"/>
      <c r="D36" s="22">
        <f t="shared" si="15"/>
        <v>601.20000000000005</v>
      </c>
      <c r="E36" s="22">
        <v>0</v>
      </c>
      <c r="F36" s="22">
        <v>0</v>
      </c>
      <c r="G36" s="22">
        <v>601.20000000000005</v>
      </c>
      <c r="H36" s="22">
        <v>0</v>
      </c>
      <c r="I36" s="22">
        <f t="shared" si="16"/>
        <v>601.20000000000005</v>
      </c>
      <c r="J36" s="22">
        <v>0</v>
      </c>
      <c r="K36" s="22">
        <v>0</v>
      </c>
      <c r="L36" s="22">
        <v>601.20000000000005</v>
      </c>
      <c r="M36" s="22">
        <v>0</v>
      </c>
      <c r="N36" s="22">
        <f t="shared" si="12"/>
        <v>100</v>
      </c>
      <c r="O36" s="22">
        <v>0</v>
      </c>
      <c r="P36" s="22">
        <v>0</v>
      </c>
      <c r="Q36" s="22">
        <f t="shared" si="14"/>
        <v>100</v>
      </c>
      <c r="R36" s="22">
        <v>0</v>
      </c>
    </row>
    <row r="37" spans="1:18" s="34" customFormat="1" ht="70.5" customHeight="1">
      <c r="A37" s="33"/>
      <c r="B37" s="64" t="s">
        <v>105</v>
      </c>
      <c r="C37" s="57"/>
      <c r="D37" s="22">
        <f t="shared" si="15"/>
        <v>174.3</v>
      </c>
      <c r="E37" s="22">
        <v>0</v>
      </c>
      <c r="F37" s="51">
        <v>0</v>
      </c>
      <c r="G37" s="51">
        <v>174.3</v>
      </c>
      <c r="H37" s="22">
        <v>0</v>
      </c>
      <c r="I37" s="22">
        <f t="shared" si="16"/>
        <v>174.3</v>
      </c>
      <c r="J37" s="22">
        <v>0</v>
      </c>
      <c r="K37" s="51">
        <v>0</v>
      </c>
      <c r="L37" s="51">
        <v>174.3</v>
      </c>
      <c r="M37" s="22">
        <v>0</v>
      </c>
      <c r="N37" s="22">
        <f t="shared" si="12"/>
        <v>100</v>
      </c>
      <c r="O37" s="22">
        <v>0</v>
      </c>
      <c r="P37" s="22">
        <v>0</v>
      </c>
      <c r="Q37" s="22">
        <f t="shared" si="14"/>
        <v>100</v>
      </c>
      <c r="R37" s="22">
        <v>0</v>
      </c>
    </row>
    <row r="38" spans="1:18" s="34" customFormat="1" ht="84" customHeight="1">
      <c r="A38" s="33"/>
      <c r="B38" s="64" t="s">
        <v>106</v>
      </c>
      <c r="C38" s="57"/>
      <c r="D38" s="22">
        <f t="shared" si="15"/>
        <v>106.8</v>
      </c>
      <c r="E38" s="22">
        <v>0</v>
      </c>
      <c r="F38" s="51">
        <v>0</v>
      </c>
      <c r="G38" s="51">
        <v>106.8</v>
      </c>
      <c r="H38" s="22">
        <v>0</v>
      </c>
      <c r="I38" s="22">
        <f t="shared" si="16"/>
        <v>106.8</v>
      </c>
      <c r="J38" s="22">
        <v>0</v>
      </c>
      <c r="K38" s="51">
        <v>0</v>
      </c>
      <c r="L38" s="51">
        <v>106.8</v>
      </c>
      <c r="M38" s="22">
        <v>0</v>
      </c>
      <c r="N38" s="22">
        <f t="shared" si="12"/>
        <v>100</v>
      </c>
      <c r="O38" s="22">
        <v>0</v>
      </c>
      <c r="P38" s="22">
        <v>0</v>
      </c>
      <c r="Q38" s="22">
        <f t="shared" si="14"/>
        <v>100</v>
      </c>
      <c r="R38" s="22">
        <v>0</v>
      </c>
    </row>
    <row r="39" spans="1:18" s="34" customFormat="1" ht="21" customHeight="1">
      <c r="A39" s="33"/>
      <c r="B39" s="64" t="s">
        <v>107</v>
      </c>
      <c r="C39" s="57"/>
      <c r="D39" s="22">
        <f t="shared" si="15"/>
        <v>179.9</v>
      </c>
      <c r="E39" s="22">
        <v>0</v>
      </c>
      <c r="F39" s="51">
        <v>0</v>
      </c>
      <c r="G39" s="51">
        <v>179.9</v>
      </c>
      <c r="H39" s="22">
        <v>0</v>
      </c>
      <c r="I39" s="22">
        <f t="shared" si="16"/>
        <v>179.9</v>
      </c>
      <c r="J39" s="22">
        <v>0</v>
      </c>
      <c r="K39" s="51">
        <v>0</v>
      </c>
      <c r="L39" s="51">
        <v>179.9</v>
      </c>
      <c r="M39" s="22">
        <v>0</v>
      </c>
      <c r="N39" s="22">
        <f t="shared" si="12"/>
        <v>100</v>
      </c>
      <c r="O39" s="22">
        <v>0</v>
      </c>
      <c r="P39" s="22">
        <v>0</v>
      </c>
      <c r="Q39" s="22">
        <v>0</v>
      </c>
      <c r="R39" s="22">
        <v>0</v>
      </c>
    </row>
    <row r="40" spans="1:18" s="34" customFormat="1" ht="105" customHeight="1">
      <c r="A40" s="33"/>
      <c r="B40" s="64" t="s">
        <v>108</v>
      </c>
      <c r="C40" s="57"/>
      <c r="D40" s="22">
        <f t="shared" si="15"/>
        <v>40.299999999999997</v>
      </c>
      <c r="E40" s="22">
        <v>0</v>
      </c>
      <c r="F40" s="51">
        <v>0</v>
      </c>
      <c r="G40" s="22">
        <v>40.299999999999997</v>
      </c>
      <c r="H40" s="22">
        <v>0</v>
      </c>
      <c r="I40" s="22">
        <f t="shared" si="16"/>
        <v>40.299999999999997</v>
      </c>
      <c r="J40" s="22">
        <v>0</v>
      </c>
      <c r="K40" s="51">
        <v>0</v>
      </c>
      <c r="L40" s="22">
        <v>40.299999999999997</v>
      </c>
      <c r="M40" s="22">
        <v>0</v>
      </c>
      <c r="N40" s="22">
        <f t="shared" si="12"/>
        <v>100</v>
      </c>
      <c r="O40" s="22">
        <v>0</v>
      </c>
      <c r="P40" s="22">
        <v>0</v>
      </c>
      <c r="Q40" s="22">
        <f>L40/G40*100</f>
        <v>100</v>
      </c>
      <c r="R40" s="22">
        <v>0</v>
      </c>
    </row>
    <row r="41" spans="1:18" s="34" customFormat="1" ht="63.75" customHeight="1">
      <c r="A41" s="33"/>
      <c r="B41" s="61" t="s">
        <v>109</v>
      </c>
      <c r="C41" s="15" t="s">
        <v>151</v>
      </c>
      <c r="D41" s="58">
        <f>D42</f>
        <v>426.6</v>
      </c>
      <c r="E41" s="58">
        <f t="shared" ref="E41:M41" si="17">E42</f>
        <v>0</v>
      </c>
      <c r="F41" s="58">
        <f t="shared" si="17"/>
        <v>0</v>
      </c>
      <c r="G41" s="58">
        <f t="shared" si="17"/>
        <v>426.6</v>
      </c>
      <c r="H41" s="58">
        <f t="shared" si="17"/>
        <v>0</v>
      </c>
      <c r="I41" s="58">
        <f t="shared" si="17"/>
        <v>426.6</v>
      </c>
      <c r="J41" s="58">
        <f t="shared" si="17"/>
        <v>0</v>
      </c>
      <c r="K41" s="58">
        <f t="shared" si="17"/>
        <v>0</v>
      </c>
      <c r="L41" s="58">
        <f t="shared" si="17"/>
        <v>426.6</v>
      </c>
      <c r="M41" s="58">
        <f t="shared" si="17"/>
        <v>0</v>
      </c>
      <c r="N41" s="16">
        <f t="shared" si="12"/>
        <v>100</v>
      </c>
      <c r="O41" s="16">
        <v>0</v>
      </c>
      <c r="P41" s="16" t="e">
        <f>K41/F41*100</f>
        <v>#DIV/0!</v>
      </c>
      <c r="Q41" s="16">
        <f>L41/G41*100</f>
        <v>100</v>
      </c>
      <c r="R41" s="16">
        <v>0</v>
      </c>
    </row>
    <row r="42" spans="1:18" s="34" customFormat="1" ht="24.75" customHeight="1">
      <c r="A42" s="33"/>
      <c r="B42" s="64" t="s">
        <v>110</v>
      </c>
      <c r="C42" s="57"/>
      <c r="D42" s="22">
        <f>E42+F42+G42</f>
        <v>426.6</v>
      </c>
      <c r="E42" s="22">
        <v>0</v>
      </c>
      <c r="F42" s="22">
        <v>0</v>
      </c>
      <c r="G42" s="22">
        <v>426.6</v>
      </c>
      <c r="H42" s="22">
        <v>0</v>
      </c>
      <c r="I42" s="22">
        <f>J42+K42+L42</f>
        <v>426.6</v>
      </c>
      <c r="J42" s="22">
        <v>0</v>
      </c>
      <c r="K42" s="22">
        <v>0</v>
      </c>
      <c r="L42" s="22">
        <v>426.6</v>
      </c>
      <c r="M42" s="22">
        <v>0</v>
      </c>
      <c r="N42" s="22">
        <f t="shared" si="12"/>
        <v>100</v>
      </c>
      <c r="O42" s="22">
        <v>0</v>
      </c>
      <c r="P42" s="22">
        <v>0</v>
      </c>
      <c r="Q42" s="22">
        <v>0</v>
      </c>
      <c r="R42" s="22">
        <v>0</v>
      </c>
    </row>
    <row r="43" spans="1:18" s="34" customFormat="1" ht="61.5" customHeight="1">
      <c r="A43" s="33"/>
      <c r="B43" s="61" t="s">
        <v>111</v>
      </c>
      <c r="C43" s="15" t="s">
        <v>151</v>
      </c>
      <c r="D43" s="16">
        <f>D44</f>
        <v>3458.7</v>
      </c>
      <c r="E43" s="16">
        <f t="shared" ref="E43:M43" si="18">E44</f>
        <v>0</v>
      </c>
      <c r="F43" s="16">
        <f t="shared" si="18"/>
        <v>0</v>
      </c>
      <c r="G43" s="16">
        <f t="shared" si="18"/>
        <v>3458.7</v>
      </c>
      <c r="H43" s="16">
        <f t="shared" si="18"/>
        <v>0</v>
      </c>
      <c r="I43" s="16">
        <f t="shared" si="18"/>
        <v>3458.7</v>
      </c>
      <c r="J43" s="16">
        <f t="shared" si="18"/>
        <v>0</v>
      </c>
      <c r="K43" s="16">
        <f t="shared" si="18"/>
        <v>0</v>
      </c>
      <c r="L43" s="16">
        <f t="shared" si="18"/>
        <v>3458.7</v>
      </c>
      <c r="M43" s="16">
        <f t="shared" si="18"/>
        <v>0</v>
      </c>
      <c r="N43" s="16">
        <f t="shared" si="12"/>
        <v>100</v>
      </c>
      <c r="O43" s="16">
        <v>0</v>
      </c>
      <c r="P43" s="16">
        <v>0</v>
      </c>
      <c r="Q43" s="16">
        <f>L43/G43*100</f>
        <v>100</v>
      </c>
      <c r="R43" s="16">
        <v>0</v>
      </c>
    </row>
    <row r="44" spans="1:18" s="34" customFormat="1" ht="129" customHeight="1">
      <c r="A44" s="33"/>
      <c r="B44" s="64" t="s">
        <v>112</v>
      </c>
      <c r="C44" s="56"/>
      <c r="D44" s="22">
        <f>E44+F44+G44</f>
        <v>3458.7</v>
      </c>
      <c r="E44" s="22">
        <v>0</v>
      </c>
      <c r="F44" s="22">
        <v>0</v>
      </c>
      <c r="G44" s="22">
        <v>3458.7</v>
      </c>
      <c r="H44" s="22">
        <v>0</v>
      </c>
      <c r="I44" s="22">
        <f>J44+K44+L44</f>
        <v>3458.7</v>
      </c>
      <c r="J44" s="22">
        <v>0</v>
      </c>
      <c r="K44" s="22">
        <v>0</v>
      </c>
      <c r="L44" s="22">
        <v>3458.7</v>
      </c>
      <c r="M44" s="22">
        <v>0</v>
      </c>
      <c r="N44" s="22">
        <f t="shared" si="12"/>
        <v>100</v>
      </c>
      <c r="O44" s="22">
        <v>0</v>
      </c>
      <c r="P44" s="22">
        <v>0</v>
      </c>
      <c r="Q44" s="22">
        <f>L44/G44*100</f>
        <v>100</v>
      </c>
      <c r="R44" s="22">
        <v>0</v>
      </c>
    </row>
    <row r="45" spans="1:18" s="34" customFormat="1" ht="18.75" customHeight="1">
      <c r="A45" s="33"/>
      <c r="B45" s="106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8"/>
    </row>
    <row r="46" spans="1:18" s="36" customFormat="1" ht="66" customHeight="1">
      <c r="A46" s="35">
        <v>4</v>
      </c>
      <c r="B46" s="60" t="s">
        <v>13</v>
      </c>
      <c r="C46" s="53" t="s">
        <v>151</v>
      </c>
      <c r="D46" s="54">
        <f>D47</f>
        <v>62.6</v>
      </c>
      <c r="E46" s="54">
        <f t="shared" ref="E46:M46" si="19">E47</f>
        <v>0</v>
      </c>
      <c r="F46" s="54">
        <f t="shared" si="19"/>
        <v>0</v>
      </c>
      <c r="G46" s="54">
        <f t="shared" si="19"/>
        <v>62.6</v>
      </c>
      <c r="H46" s="54">
        <f t="shared" si="19"/>
        <v>0</v>
      </c>
      <c r="I46" s="54">
        <f t="shared" si="19"/>
        <v>62.6</v>
      </c>
      <c r="J46" s="54">
        <f t="shared" si="19"/>
        <v>0</v>
      </c>
      <c r="K46" s="54">
        <f t="shared" si="19"/>
        <v>0</v>
      </c>
      <c r="L46" s="54">
        <f t="shared" si="19"/>
        <v>62.6</v>
      </c>
      <c r="M46" s="54">
        <f t="shared" si="19"/>
        <v>0</v>
      </c>
      <c r="N46" s="54">
        <f t="shared" si="12"/>
        <v>100</v>
      </c>
      <c r="O46" s="54">
        <v>0</v>
      </c>
      <c r="P46" s="54">
        <v>0</v>
      </c>
      <c r="Q46" s="54">
        <f>L46/G46*100</f>
        <v>100</v>
      </c>
      <c r="R46" s="54">
        <v>0</v>
      </c>
    </row>
    <row r="47" spans="1:18" s="32" customFormat="1" ht="63" customHeight="1">
      <c r="A47" s="31"/>
      <c r="B47" s="63" t="s">
        <v>14</v>
      </c>
      <c r="C47" s="52"/>
      <c r="D47" s="22">
        <f>E47+F47+G47</f>
        <v>62.6</v>
      </c>
      <c r="E47" s="22">
        <v>0</v>
      </c>
      <c r="F47" s="22">
        <v>0</v>
      </c>
      <c r="G47" s="22">
        <v>62.6</v>
      </c>
      <c r="H47" s="22">
        <v>0</v>
      </c>
      <c r="I47" s="22">
        <f>J47+K47+L47</f>
        <v>62.6</v>
      </c>
      <c r="J47" s="22">
        <v>0</v>
      </c>
      <c r="K47" s="22">
        <v>0</v>
      </c>
      <c r="L47" s="22">
        <v>62.6</v>
      </c>
      <c r="M47" s="22">
        <v>0</v>
      </c>
      <c r="N47" s="22">
        <f>I47/D47*100</f>
        <v>100</v>
      </c>
      <c r="O47" s="22">
        <v>0</v>
      </c>
      <c r="P47" s="22">
        <v>0</v>
      </c>
      <c r="Q47" s="22">
        <f>L47/G47*100</f>
        <v>100</v>
      </c>
      <c r="R47" s="22">
        <v>0</v>
      </c>
    </row>
    <row r="48" spans="1:18" s="32" customFormat="1" ht="20.25" customHeight="1">
      <c r="A48" s="31"/>
      <c r="B48" s="109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1"/>
    </row>
    <row r="49" spans="1:18" s="36" customFormat="1" ht="78.75" customHeight="1">
      <c r="A49" s="35">
        <v>5</v>
      </c>
      <c r="B49" s="69" t="s">
        <v>15</v>
      </c>
      <c r="C49" s="53"/>
      <c r="D49" s="54">
        <f>D50+D61+D63+D66</f>
        <v>1210.5</v>
      </c>
      <c r="E49" s="54">
        <f t="shared" ref="E49:M49" si="20">E50+E61+E63+E66</f>
        <v>0</v>
      </c>
      <c r="F49" s="54">
        <f t="shared" si="20"/>
        <v>0</v>
      </c>
      <c r="G49" s="54">
        <f t="shared" si="20"/>
        <v>1210.5</v>
      </c>
      <c r="H49" s="54">
        <f t="shared" si="20"/>
        <v>0</v>
      </c>
      <c r="I49" s="54">
        <f t="shared" si="20"/>
        <v>1210.5</v>
      </c>
      <c r="J49" s="54">
        <f t="shared" si="20"/>
        <v>0</v>
      </c>
      <c r="K49" s="54">
        <f t="shared" si="20"/>
        <v>0</v>
      </c>
      <c r="L49" s="54">
        <f t="shared" si="20"/>
        <v>1210.5</v>
      </c>
      <c r="M49" s="54">
        <f t="shared" si="20"/>
        <v>0</v>
      </c>
      <c r="N49" s="54">
        <f>I49/D49*100</f>
        <v>100</v>
      </c>
      <c r="O49" s="54">
        <v>0</v>
      </c>
      <c r="P49" s="54">
        <v>0</v>
      </c>
      <c r="Q49" s="54">
        <f>L49/G49*100</f>
        <v>100</v>
      </c>
      <c r="R49" s="54">
        <v>0</v>
      </c>
    </row>
    <row r="50" spans="1:18" s="34" customFormat="1" ht="67.5" customHeight="1">
      <c r="A50" s="33"/>
      <c r="B50" s="61" t="s">
        <v>16</v>
      </c>
      <c r="C50" s="52" t="s">
        <v>151</v>
      </c>
      <c r="D50" s="16">
        <f>D51+D52+D53+D54+D55+D56+D57+D58+D59+D60</f>
        <v>808.6</v>
      </c>
      <c r="E50" s="16">
        <f t="shared" ref="E50:M50" si="21">E51+E52+E53+E54+E55+E56+E57+E58+E59+E60</f>
        <v>0</v>
      </c>
      <c r="F50" s="16">
        <f t="shared" si="21"/>
        <v>0</v>
      </c>
      <c r="G50" s="16">
        <f t="shared" si="21"/>
        <v>808.6</v>
      </c>
      <c r="H50" s="16">
        <f t="shared" si="21"/>
        <v>0</v>
      </c>
      <c r="I50" s="16">
        <f t="shared" si="21"/>
        <v>808.6</v>
      </c>
      <c r="J50" s="16">
        <f t="shared" si="21"/>
        <v>0</v>
      </c>
      <c r="K50" s="16">
        <f t="shared" si="21"/>
        <v>0</v>
      </c>
      <c r="L50" s="16">
        <f t="shared" si="21"/>
        <v>808.6</v>
      </c>
      <c r="M50" s="16">
        <f t="shared" si="21"/>
        <v>0</v>
      </c>
      <c r="N50" s="16">
        <f>I50/D50*100</f>
        <v>100</v>
      </c>
      <c r="O50" s="16">
        <v>0</v>
      </c>
      <c r="P50" s="16">
        <v>0</v>
      </c>
      <c r="Q50" s="16">
        <f>L50/G50*100</f>
        <v>100</v>
      </c>
      <c r="R50" s="16">
        <v>0</v>
      </c>
    </row>
    <row r="51" spans="1:18" s="47" customFormat="1" ht="44.25" customHeight="1">
      <c r="A51" s="46"/>
      <c r="B51" s="66" t="s">
        <v>17</v>
      </c>
      <c r="C51" s="52"/>
      <c r="D51" s="27">
        <f t="shared" ref="D51:D60" si="22">E51+F51+G51</f>
        <v>10</v>
      </c>
      <c r="E51" s="27">
        <v>0</v>
      </c>
      <c r="F51" s="27">
        <v>0</v>
      </c>
      <c r="G51" s="27">
        <v>10</v>
      </c>
      <c r="H51" s="27">
        <v>0</v>
      </c>
      <c r="I51" s="27">
        <f t="shared" ref="I51:I60" si="23">J51+K51+L51</f>
        <v>10</v>
      </c>
      <c r="J51" s="27">
        <v>0</v>
      </c>
      <c r="K51" s="27">
        <v>0</v>
      </c>
      <c r="L51" s="27">
        <v>10</v>
      </c>
      <c r="M51" s="27">
        <v>0</v>
      </c>
      <c r="N51" s="27">
        <f t="shared" ref="N51:N60" si="24">I51/D51*100</f>
        <v>100</v>
      </c>
      <c r="O51" s="27">
        <v>0</v>
      </c>
      <c r="P51" s="27">
        <v>0</v>
      </c>
      <c r="Q51" s="27">
        <f t="shared" ref="Q51:Q60" si="25">L51/G51*100</f>
        <v>100</v>
      </c>
      <c r="R51" s="27">
        <v>0</v>
      </c>
    </row>
    <row r="52" spans="1:18" s="34" customFormat="1" ht="25.5" customHeight="1">
      <c r="A52" s="33"/>
      <c r="B52" s="67" t="s">
        <v>18</v>
      </c>
      <c r="C52" s="52"/>
      <c r="D52" s="22">
        <f t="shared" si="22"/>
        <v>8</v>
      </c>
      <c r="E52" s="22">
        <v>0</v>
      </c>
      <c r="F52" s="22">
        <v>0</v>
      </c>
      <c r="G52" s="22">
        <v>8</v>
      </c>
      <c r="H52" s="22">
        <v>0</v>
      </c>
      <c r="I52" s="22">
        <f t="shared" si="23"/>
        <v>5</v>
      </c>
      <c r="J52" s="22">
        <v>0</v>
      </c>
      <c r="K52" s="22">
        <v>0</v>
      </c>
      <c r="L52" s="22">
        <v>5</v>
      </c>
      <c r="M52" s="22">
        <v>0</v>
      </c>
      <c r="N52" s="22">
        <f t="shared" si="24"/>
        <v>62.5</v>
      </c>
      <c r="O52" s="22">
        <v>0</v>
      </c>
      <c r="P52" s="22">
        <v>0</v>
      </c>
      <c r="Q52" s="22">
        <f t="shared" si="25"/>
        <v>62.5</v>
      </c>
      <c r="R52" s="22">
        <v>0</v>
      </c>
    </row>
    <row r="53" spans="1:18" s="34" customFormat="1" ht="23.25" customHeight="1">
      <c r="A53" s="33"/>
      <c r="B53" s="67" t="s">
        <v>19</v>
      </c>
      <c r="C53" s="52"/>
      <c r="D53" s="22">
        <f t="shared" si="22"/>
        <v>463.1</v>
      </c>
      <c r="E53" s="22">
        <v>0</v>
      </c>
      <c r="F53" s="22">
        <v>0</v>
      </c>
      <c r="G53" s="22">
        <v>463.1</v>
      </c>
      <c r="H53" s="22">
        <v>0</v>
      </c>
      <c r="I53" s="22">
        <f t="shared" si="23"/>
        <v>278.89999999999998</v>
      </c>
      <c r="J53" s="22">
        <v>0</v>
      </c>
      <c r="K53" s="22">
        <v>0</v>
      </c>
      <c r="L53" s="22">
        <v>278.89999999999998</v>
      </c>
      <c r="M53" s="22">
        <v>0</v>
      </c>
      <c r="N53" s="22">
        <f t="shared" si="24"/>
        <v>60.224573526236227</v>
      </c>
      <c r="O53" s="22">
        <v>0</v>
      </c>
      <c r="P53" s="22">
        <v>0</v>
      </c>
      <c r="Q53" s="22">
        <f t="shared" si="25"/>
        <v>60.224573526236227</v>
      </c>
      <c r="R53" s="22">
        <v>0</v>
      </c>
    </row>
    <row r="54" spans="1:18" s="34" customFormat="1" ht="19.5" customHeight="1">
      <c r="A54" s="33"/>
      <c r="B54" s="67" t="s">
        <v>20</v>
      </c>
      <c r="C54" s="52"/>
      <c r="D54" s="22">
        <f t="shared" si="22"/>
        <v>50</v>
      </c>
      <c r="E54" s="22">
        <v>0</v>
      </c>
      <c r="F54" s="22">
        <v>0</v>
      </c>
      <c r="G54" s="22">
        <v>50</v>
      </c>
      <c r="H54" s="22">
        <v>0</v>
      </c>
      <c r="I54" s="22">
        <f t="shared" si="23"/>
        <v>53.5</v>
      </c>
      <c r="J54" s="22">
        <v>0</v>
      </c>
      <c r="K54" s="22">
        <v>0</v>
      </c>
      <c r="L54" s="22">
        <v>53.5</v>
      </c>
      <c r="M54" s="22">
        <v>0</v>
      </c>
      <c r="N54" s="22">
        <f t="shared" si="24"/>
        <v>107</v>
      </c>
      <c r="O54" s="22">
        <v>0</v>
      </c>
      <c r="P54" s="22">
        <v>0</v>
      </c>
      <c r="Q54" s="22">
        <f t="shared" si="25"/>
        <v>107</v>
      </c>
      <c r="R54" s="22">
        <v>0</v>
      </c>
    </row>
    <row r="55" spans="1:18" s="34" customFormat="1" ht="23.25" customHeight="1">
      <c r="A55" s="33"/>
      <c r="B55" s="67" t="s">
        <v>21</v>
      </c>
      <c r="C55" s="52"/>
      <c r="D55" s="22">
        <f t="shared" si="22"/>
        <v>39</v>
      </c>
      <c r="E55" s="22">
        <v>0</v>
      </c>
      <c r="F55" s="22">
        <v>0</v>
      </c>
      <c r="G55" s="22">
        <v>39</v>
      </c>
      <c r="H55" s="22">
        <v>0</v>
      </c>
      <c r="I55" s="22">
        <f t="shared" si="23"/>
        <v>9.1999999999999993</v>
      </c>
      <c r="J55" s="22">
        <v>0</v>
      </c>
      <c r="K55" s="22">
        <v>0</v>
      </c>
      <c r="L55" s="22">
        <v>9.1999999999999993</v>
      </c>
      <c r="M55" s="22">
        <v>0</v>
      </c>
      <c r="N55" s="22">
        <f t="shared" si="24"/>
        <v>23.589743589743588</v>
      </c>
      <c r="O55" s="22">
        <v>0</v>
      </c>
      <c r="P55" s="22">
        <v>0</v>
      </c>
      <c r="Q55" s="22">
        <f t="shared" si="25"/>
        <v>23.589743589743588</v>
      </c>
      <c r="R55" s="22">
        <v>0</v>
      </c>
    </row>
    <row r="56" spans="1:18" s="34" customFormat="1" ht="23.25" customHeight="1">
      <c r="A56" s="33"/>
      <c r="B56" s="67" t="s">
        <v>22</v>
      </c>
      <c r="C56" s="52"/>
      <c r="D56" s="22">
        <f t="shared" si="22"/>
        <v>40</v>
      </c>
      <c r="E56" s="22">
        <v>0</v>
      </c>
      <c r="F56" s="22">
        <v>0</v>
      </c>
      <c r="G56" s="22">
        <v>40</v>
      </c>
      <c r="H56" s="22">
        <v>0</v>
      </c>
      <c r="I56" s="22">
        <f t="shared" si="23"/>
        <v>5.7</v>
      </c>
      <c r="J56" s="22">
        <v>0</v>
      </c>
      <c r="K56" s="22">
        <v>0</v>
      </c>
      <c r="L56" s="22">
        <v>5.7</v>
      </c>
      <c r="M56" s="22">
        <v>0</v>
      </c>
      <c r="N56" s="22">
        <f t="shared" si="24"/>
        <v>14.250000000000002</v>
      </c>
      <c r="O56" s="22">
        <v>0</v>
      </c>
      <c r="P56" s="22">
        <v>0</v>
      </c>
      <c r="Q56" s="22">
        <f t="shared" si="25"/>
        <v>14.250000000000002</v>
      </c>
      <c r="R56" s="22">
        <v>0</v>
      </c>
    </row>
    <row r="57" spans="1:18" s="34" customFormat="1" ht="22.5" customHeight="1">
      <c r="A57" s="33"/>
      <c r="B57" s="67" t="s">
        <v>23</v>
      </c>
      <c r="C57" s="52"/>
      <c r="D57" s="22">
        <f t="shared" si="22"/>
        <v>70.3</v>
      </c>
      <c r="E57" s="22">
        <v>0</v>
      </c>
      <c r="F57" s="22">
        <v>0</v>
      </c>
      <c r="G57" s="22">
        <v>70.3</v>
      </c>
      <c r="H57" s="22">
        <v>0</v>
      </c>
      <c r="I57" s="22">
        <f t="shared" si="23"/>
        <v>0</v>
      </c>
      <c r="J57" s="22">
        <v>0</v>
      </c>
      <c r="K57" s="22">
        <v>0</v>
      </c>
      <c r="L57" s="22">
        <v>0</v>
      </c>
      <c r="M57" s="22">
        <v>0</v>
      </c>
      <c r="N57" s="22">
        <f t="shared" si="24"/>
        <v>0</v>
      </c>
      <c r="O57" s="22">
        <v>0</v>
      </c>
      <c r="P57" s="22">
        <v>0</v>
      </c>
      <c r="Q57" s="22">
        <f t="shared" si="25"/>
        <v>0</v>
      </c>
      <c r="R57" s="22">
        <v>0</v>
      </c>
    </row>
    <row r="58" spans="1:18" s="34" customFormat="1" ht="29.25" customHeight="1">
      <c r="A58" s="33"/>
      <c r="B58" s="67" t="s">
        <v>24</v>
      </c>
      <c r="C58" s="52"/>
      <c r="D58" s="22">
        <f t="shared" si="22"/>
        <v>20</v>
      </c>
      <c r="E58" s="22">
        <v>0</v>
      </c>
      <c r="F58" s="22">
        <v>0</v>
      </c>
      <c r="G58" s="22">
        <v>20</v>
      </c>
      <c r="H58" s="22">
        <v>0</v>
      </c>
      <c r="I58" s="22">
        <f t="shared" si="23"/>
        <v>21.3</v>
      </c>
      <c r="J58" s="22">
        <v>0</v>
      </c>
      <c r="K58" s="22">
        <v>0</v>
      </c>
      <c r="L58" s="22">
        <v>21.3</v>
      </c>
      <c r="M58" s="22">
        <v>0</v>
      </c>
      <c r="N58" s="22">
        <f t="shared" si="24"/>
        <v>106.5</v>
      </c>
      <c r="O58" s="22">
        <v>0</v>
      </c>
      <c r="P58" s="22">
        <v>0</v>
      </c>
      <c r="Q58" s="22">
        <f t="shared" si="25"/>
        <v>106.5</v>
      </c>
      <c r="R58" s="22">
        <v>0</v>
      </c>
    </row>
    <row r="59" spans="1:18" s="34" customFormat="1" ht="26.25" customHeight="1">
      <c r="A59" s="33"/>
      <c r="B59" s="67" t="s">
        <v>25</v>
      </c>
      <c r="C59" s="52"/>
      <c r="D59" s="22">
        <f t="shared" si="22"/>
        <v>98.2</v>
      </c>
      <c r="E59" s="22">
        <v>0</v>
      </c>
      <c r="F59" s="22">
        <v>0</v>
      </c>
      <c r="G59" s="22">
        <v>98.2</v>
      </c>
      <c r="H59" s="22">
        <v>0</v>
      </c>
      <c r="I59" s="22">
        <f t="shared" si="23"/>
        <v>362.4</v>
      </c>
      <c r="J59" s="22">
        <v>0</v>
      </c>
      <c r="K59" s="22">
        <v>0</v>
      </c>
      <c r="L59" s="22">
        <v>362.4</v>
      </c>
      <c r="M59" s="22">
        <v>0</v>
      </c>
      <c r="N59" s="22">
        <f t="shared" si="24"/>
        <v>369.04276985743377</v>
      </c>
      <c r="O59" s="22">
        <v>0</v>
      </c>
      <c r="P59" s="22">
        <v>0</v>
      </c>
      <c r="Q59" s="22">
        <f t="shared" si="25"/>
        <v>369.04276985743377</v>
      </c>
      <c r="R59" s="22">
        <v>0</v>
      </c>
    </row>
    <row r="60" spans="1:18" s="34" customFormat="1" ht="42.75" customHeight="1">
      <c r="A60" s="33"/>
      <c r="B60" s="67" t="s">
        <v>26</v>
      </c>
      <c r="C60" s="52"/>
      <c r="D60" s="22">
        <f t="shared" si="22"/>
        <v>10</v>
      </c>
      <c r="E60" s="22">
        <v>0</v>
      </c>
      <c r="F60" s="22">
        <v>0</v>
      </c>
      <c r="G60" s="22">
        <v>10</v>
      </c>
      <c r="H60" s="22">
        <v>0</v>
      </c>
      <c r="I60" s="22">
        <f t="shared" si="23"/>
        <v>62.6</v>
      </c>
      <c r="J60" s="22">
        <v>0</v>
      </c>
      <c r="K60" s="22">
        <v>0</v>
      </c>
      <c r="L60" s="22">
        <v>62.6</v>
      </c>
      <c r="M60" s="22">
        <v>0</v>
      </c>
      <c r="N60" s="22">
        <f t="shared" si="24"/>
        <v>626</v>
      </c>
      <c r="O60" s="22">
        <v>0</v>
      </c>
      <c r="P60" s="22">
        <v>0</v>
      </c>
      <c r="Q60" s="22">
        <f t="shared" si="25"/>
        <v>626</v>
      </c>
      <c r="R60" s="22">
        <v>0</v>
      </c>
    </row>
    <row r="61" spans="1:18" s="34" customFormat="1" ht="76.5" customHeight="1">
      <c r="A61" s="33"/>
      <c r="B61" s="61" t="s">
        <v>27</v>
      </c>
      <c r="C61" s="52" t="s">
        <v>151</v>
      </c>
      <c r="D61" s="16">
        <f>D62</f>
        <v>323.39999999999998</v>
      </c>
      <c r="E61" s="16">
        <f t="shared" ref="E61:M61" si="26">E62</f>
        <v>0</v>
      </c>
      <c r="F61" s="16">
        <f t="shared" si="26"/>
        <v>0</v>
      </c>
      <c r="G61" s="16">
        <f t="shared" si="26"/>
        <v>323.39999999999998</v>
      </c>
      <c r="H61" s="16">
        <f t="shared" si="26"/>
        <v>0</v>
      </c>
      <c r="I61" s="16">
        <f t="shared" si="26"/>
        <v>323.39999999999998</v>
      </c>
      <c r="J61" s="16">
        <f t="shared" si="26"/>
        <v>0</v>
      </c>
      <c r="K61" s="16">
        <f t="shared" si="26"/>
        <v>0</v>
      </c>
      <c r="L61" s="16">
        <f t="shared" si="26"/>
        <v>323.39999999999998</v>
      </c>
      <c r="M61" s="16">
        <f t="shared" si="26"/>
        <v>0</v>
      </c>
      <c r="N61" s="16">
        <f t="shared" ref="N61:N69" si="27">I61/D61*100</f>
        <v>100</v>
      </c>
      <c r="O61" s="16">
        <v>0</v>
      </c>
      <c r="P61" s="16">
        <v>0</v>
      </c>
      <c r="Q61" s="16">
        <f t="shared" ref="Q61:Q69" si="28">L61/G61*100</f>
        <v>100</v>
      </c>
      <c r="R61" s="16">
        <v>0</v>
      </c>
    </row>
    <row r="62" spans="1:18" s="32" customFormat="1" ht="70.5" customHeight="1">
      <c r="A62" s="31"/>
      <c r="B62" s="62" t="s">
        <v>28</v>
      </c>
      <c r="C62" s="56"/>
      <c r="D62" s="22">
        <f>E62+F62+G62</f>
        <v>323.39999999999998</v>
      </c>
      <c r="E62" s="22">
        <v>0</v>
      </c>
      <c r="F62" s="22">
        <v>0</v>
      </c>
      <c r="G62" s="22">
        <v>323.39999999999998</v>
      </c>
      <c r="H62" s="22">
        <v>0</v>
      </c>
      <c r="I62" s="22">
        <f>J62+K62+L62</f>
        <v>323.39999999999998</v>
      </c>
      <c r="J62" s="22">
        <v>0</v>
      </c>
      <c r="K62" s="22">
        <v>0</v>
      </c>
      <c r="L62" s="22">
        <v>323.39999999999998</v>
      </c>
      <c r="M62" s="22">
        <v>0</v>
      </c>
      <c r="N62" s="22">
        <f t="shared" si="27"/>
        <v>100</v>
      </c>
      <c r="O62" s="22">
        <v>0</v>
      </c>
      <c r="P62" s="22">
        <v>0</v>
      </c>
      <c r="Q62" s="22">
        <f t="shared" si="28"/>
        <v>100</v>
      </c>
      <c r="R62" s="22">
        <v>0</v>
      </c>
    </row>
    <row r="63" spans="1:18" s="34" customFormat="1" ht="91.5" customHeight="1">
      <c r="A63" s="33"/>
      <c r="B63" s="68" t="s">
        <v>29</v>
      </c>
      <c r="C63" s="52" t="s">
        <v>151</v>
      </c>
      <c r="D63" s="16">
        <f>D64+D65</f>
        <v>8.1</v>
      </c>
      <c r="E63" s="16">
        <f t="shared" ref="E63:M63" si="29">E64+E65</f>
        <v>0</v>
      </c>
      <c r="F63" s="16">
        <f t="shared" si="29"/>
        <v>0</v>
      </c>
      <c r="G63" s="16">
        <f t="shared" si="29"/>
        <v>8.1</v>
      </c>
      <c r="H63" s="16">
        <f t="shared" si="29"/>
        <v>0</v>
      </c>
      <c r="I63" s="16">
        <f t="shared" si="29"/>
        <v>8.1</v>
      </c>
      <c r="J63" s="16">
        <f t="shared" si="29"/>
        <v>0</v>
      </c>
      <c r="K63" s="16">
        <f t="shared" si="29"/>
        <v>0</v>
      </c>
      <c r="L63" s="16">
        <f t="shared" si="29"/>
        <v>8.1</v>
      </c>
      <c r="M63" s="16">
        <f t="shared" si="29"/>
        <v>0</v>
      </c>
      <c r="N63" s="16">
        <f t="shared" si="27"/>
        <v>100</v>
      </c>
      <c r="O63" s="16">
        <v>0</v>
      </c>
      <c r="P63" s="16">
        <v>0</v>
      </c>
      <c r="Q63" s="16">
        <f t="shared" si="28"/>
        <v>100</v>
      </c>
      <c r="R63" s="16">
        <v>0</v>
      </c>
    </row>
    <row r="64" spans="1:18" s="34" customFormat="1" ht="57.75" customHeight="1">
      <c r="A64" s="33"/>
      <c r="B64" s="62" t="s">
        <v>30</v>
      </c>
      <c r="C64" s="56"/>
      <c r="D64" s="22">
        <f>E64+F64+G64</f>
        <v>2</v>
      </c>
      <c r="E64" s="22">
        <v>0</v>
      </c>
      <c r="F64" s="22">
        <v>0</v>
      </c>
      <c r="G64" s="22">
        <v>2</v>
      </c>
      <c r="H64" s="22">
        <v>0</v>
      </c>
      <c r="I64" s="22">
        <f>J64+K64+L64</f>
        <v>8.1</v>
      </c>
      <c r="J64" s="22">
        <v>0</v>
      </c>
      <c r="K64" s="22">
        <v>0</v>
      </c>
      <c r="L64" s="22">
        <v>8.1</v>
      </c>
      <c r="M64" s="22">
        <v>0</v>
      </c>
      <c r="N64" s="22">
        <f t="shared" si="27"/>
        <v>405</v>
      </c>
      <c r="O64" s="22">
        <v>0</v>
      </c>
      <c r="P64" s="22">
        <v>0</v>
      </c>
      <c r="Q64" s="22">
        <f t="shared" si="28"/>
        <v>405</v>
      </c>
      <c r="R64" s="22">
        <v>0</v>
      </c>
    </row>
    <row r="65" spans="1:20" s="34" customFormat="1" ht="22.5" customHeight="1">
      <c r="A65" s="33"/>
      <c r="B65" s="62" t="s">
        <v>31</v>
      </c>
      <c r="C65" s="56"/>
      <c r="D65" s="22">
        <f>E65+F65+G65</f>
        <v>6.1</v>
      </c>
      <c r="E65" s="22">
        <v>0</v>
      </c>
      <c r="F65" s="22">
        <v>0</v>
      </c>
      <c r="G65" s="22">
        <v>6.1</v>
      </c>
      <c r="H65" s="22">
        <v>0</v>
      </c>
      <c r="I65" s="22">
        <f>J65+K65+L65</f>
        <v>0</v>
      </c>
      <c r="J65" s="22">
        <v>0</v>
      </c>
      <c r="K65" s="22">
        <v>0</v>
      </c>
      <c r="L65" s="22">
        <v>0</v>
      </c>
      <c r="M65" s="22">
        <v>0</v>
      </c>
      <c r="N65" s="22">
        <f t="shared" si="27"/>
        <v>0</v>
      </c>
      <c r="O65" s="22">
        <v>0</v>
      </c>
      <c r="P65" s="22">
        <v>0</v>
      </c>
      <c r="Q65" s="22">
        <f t="shared" si="28"/>
        <v>0</v>
      </c>
      <c r="R65" s="22">
        <v>0</v>
      </c>
    </row>
    <row r="66" spans="1:20" s="34" customFormat="1" ht="81.75" customHeight="1">
      <c r="A66" s="33"/>
      <c r="B66" s="68" t="s">
        <v>32</v>
      </c>
      <c r="C66" s="52" t="s">
        <v>151</v>
      </c>
      <c r="D66" s="16">
        <f>D67</f>
        <v>70.400000000000006</v>
      </c>
      <c r="E66" s="16">
        <f t="shared" ref="E66:M66" si="30">E67</f>
        <v>0</v>
      </c>
      <c r="F66" s="16">
        <f t="shared" si="30"/>
        <v>0</v>
      </c>
      <c r="G66" s="16">
        <f t="shared" si="30"/>
        <v>70.400000000000006</v>
      </c>
      <c r="H66" s="16">
        <f t="shared" si="30"/>
        <v>0</v>
      </c>
      <c r="I66" s="16">
        <f t="shared" si="30"/>
        <v>70.400000000000006</v>
      </c>
      <c r="J66" s="16">
        <f t="shared" si="30"/>
        <v>0</v>
      </c>
      <c r="K66" s="16">
        <f t="shared" si="30"/>
        <v>0</v>
      </c>
      <c r="L66" s="16">
        <f t="shared" si="30"/>
        <v>70.400000000000006</v>
      </c>
      <c r="M66" s="16">
        <f t="shared" si="30"/>
        <v>0</v>
      </c>
      <c r="N66" s="16">
        <f>I66/D66*100</f>
        <v>100</v>
      </c>
      <c r="O66" s="16">
        <v>0</v>
      </c>
      <c r="P66" s="16">
        <v>0</v>
      </c>
      <c r="Q66" s="16">
        <f>L66/G66*100</f>
        <v>100</v>
      </c>
      <c r="R66" s="16">
        <v>0</v>
      </c>
    </row>
    <row r="67" spans="1:20" s="32" customFormat="1" ht="20.25" customHeight="1">
      <c r="A67" s="31"/>
      <c r="B67" s="62" t="s">
        <v>33</v>
      </c>
      <c r="C67" s="56"/>
      <c r="D67" s="22">
        <f>E67+F67+G67</f>
        <v>70.400000000000006</v>
      </c>
      <c r="E67" s="22">
        <v>0</v>
      </c>
      <c r="F67" s="22">
        <v>0</v>
      </c>
      <c r="G67" s="22">
        <v>70.400000000000006</v>
      </c>
      <c r="H67" s="22">
        <v>0</v>
      </c>
      <c r="I67" s="22">
        <f>J67+K67+L67</f>
        <v>70.400000000000006</v>
      </c>
      <c r="J67" s="22">
        <v>0</v>
      </c>
      <c r="K67" s="22">
        <v>0</v>
      </c>
      <c r="L67" s="22">
        <v>70.400000000000006</v>
      </c>
      <c r="M67" s="22">
        <v>0</v>
      </c>
      <c r="N67" s="22">
        <f t="shared" si="27"/>
        <v>100</v>
      </c>
      <c r="O67" s="22">
        <v>0</v>
      </c>
      <c r="P67" s="22">
        <v>0</v>
      </c>
      <c r="Q67" s="22">
        <f t="shared" si="28"/>
        <v>100</v>
      </c>
      <c r="R67" s="22">
        <v>0</v>
      </c>
    </row>
    <row r="68" spans="1:20" s="32" customFormat="1" ht="18.75" customHeight="1">
      <c r="A68" s="31"/>
      <c r="B68" s="100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2"/>
    </row>
    <row r="69" spans="1:20" s="13" customFormat="1" ht="78" customHeight="1">
      <c r="A69" s="12">
        <v>6</v>
      </c>
      <c r="B69" s="60" t="s">
        <v>125</v>
      </c>
      <c r="C69" s="71" t="s">
        <v>151</v>
      </c>
      <c r="D69" s="54">
        <f>D70+D71+D75</f>
        <v>59.9</v>
      </c>
      <c r="E69" s="54">
        <f t="shared" ref="E69:M69" si="31">E70+E71+E75</f>
        <v>0</v>
      </c>
      <c r="F69" s="54">
        <f t="shared" si="31"/>
        <v>0</v>
      </c>
      <c r="G69" s="54">
        <f t="shared" si="31"/>
        <v>59.9</v>
      </c>
      <c r="H69" s="54">
        <f t="shared" si="31"/>
        <v>0</v>
      </c>
      <c r="I69" s="54">
        <f t="shared" si="31"/>
        <v>59.9</v>
      </c>
      <c r="J69" s="54">
        <f t="shared" si="31"/>
        <v>0</v>
      </c>
      <c r="K69" s="54">
        <f t="shared" si="31"/>
        <v>0</v>
      </c>
      <c r="L69" s="54">
        <f t="shared" si="31"/>
        <v>59.9</v>
      </c>
      <c r="M69" s="54">
        <f t="shared" si="31"/>
        <v>0</v>
      </c>
      <c r="N69" s="54">
        <f t="shared" si="27"/>
        <v>100</v>
      </c>
      <c r="O69" s="54">
        <v>0</v>
      </c>
      <c r="P69" s="54">
        <v>0</v>
      </c>
      <c r="Q69" s="54">
        <f t="shared" si="28"/>
        <v>100</v>
      </c>
      <c r="R69" s="54">
        <v>0</v>
      </c>
      <c r="S69" s="5"/>
      <c r="T69" s="5"/>
    </row>
    <row r="70" spans="1:20" s="17" customFormat="1" ht="204.75" customHeight="1">
      <c r="A70" s="14"/>
      <c r="B70" s="63" t="s">
        <v>126</v>
      </c>
      <c r="C70" s="70"/>
      <c r="D70" s="22">
        <f t="shared" ref="D70:D75" si="32">E70+F70+G70</f>
        <v>29.9</v>
      </c>
      <c r="E70" s="22">
        <v>0</v>
      </c>
      <c r="F70" s="22">
        <v>0</v>
      </c>
      <c r="G70" s="22">
        <v>29.9</v>
      </c>
      <c r="H70" s="22">
        <v>0</v>
      </c>
      <c r="I70" s="22">
        <f t="shared" ref="I70:I75" si="33">J70+K70+L70</f>
        <v>42.4</v>
      </c>
      <c r="J70" s="22">
        <v>0</v>
      </c>
      <c r="K70" s="22">
        <v>0</v>
      </c>
      <c r="L70" s="22">
        <v>42.4</v>
      </c>
      <c r="M70" s="22">
        <v>0</v>
      </c>
      <c r="N70" s="22">
        <f t="shared" ref="N70:N75" si="34">I70/D70*100</f>
        <v>141.80602006688963</v>
      </c>
      <c r="O70" s="22">
        <v>0</v>
      </c>
      <c r="P70" s="22">
        <v>0</v>
      </c>
      <c r="Q70" s="22">
        <f t="shared" ref="P70:Q74" si="35">L70/G70*100</f>
        <v>141.80602006688963</v>
      </c>
      <c r="R70" s="22">
        <v>0</v>
      </c>
    </row>
    <row r="71" spans="1:20" s="17" customFormat="1" ht="42" customHeight="1">
      <c r="A71" s="14"/>
      <c r="B71" s="67" t="s">
        <v>127</v>
      </c>
      <c r="C71" s="56"/>
      <c r="D71" s="22">
        <f t="shared" si="32"/>
        <v>15</v>
      </c>
      <c r="E71" s="22">
        <v>0</v>
      </c>
      <c r="F71" s="22">
        <v>0</v>
      </c>
      <c r="G71" s="22">
        <v>15</v>
      </c>
      <c r="H71" s="22">
        <v>0</v>
      </c>
      <c r="I71" s="22">
        <f t="shared" si="33"/>
        <v>0</v>
      </c>
      <c r="J71" s="22">
        <v>0</v>
      </c>
      <c r="K71" s="22">
        <v>0</v>
      </c>
      <c r="L71" s="22">
        <v>0</v>
      </c>
      <c r="M71" s="22">
        <v>0</v>
      </c>
      <c r="N71" s="22">
        <f t="shared" si="34"/>
        <v>0</v>
      </c>
      <c r="O71" s="22">
        <v>0</v>
      </c>
      <c r="P71" s="22">
        <v>0</v>
      </c>
      <c r="Q71" s="22">
        <f t="shared" si="35"/>
        <v>0</v>
      </c>
      <c r="R71" s="22">
        <v>0</v>
      </c>
    </row>
    <row r="72" spans="1:20" s="17" customFormat="1" ht="37.5" hidden="1" customHeight="1">
      <c r="A72" s="14"/>
      <c r="B72" s="21"/>
      <c r="C72" s="56"/>
      <c r="D72" s="22">
        <f t="shared" si="32"/>
        <v>340.1</v>
      </c>
      <c r="E72" s="22">
        <v>0</v>
      </c>
      <c r="F72" s="22">
        <v>0</v>
      </c>
      <c r="G72" s="22">
        <v>340.1</v>
      </c>
      <c r="H72" s="22">
        <v>0</v>
      </c>
      <c r="I72" s="22">
        <f t="shared" si="33"/>
        <v>340.1</v>
      </c>
      <c r="J72" s="22">
        <v>0</v>
      </c>
      <c r="K72" s="22">
        <v>0</v>
      </c>
      <c r="L72" s="22">
        <v>340.1</v>
      </c>
      <c r="M72" s="22">
        <v>0</v>
      </c>
      <c r="N72" s="22">
        <f t="shared" si="34"/>
        <v>100</v>
      </c>
      <c r="O72" s="22">
        <v>0</v>
      </c>
      <c r="P72" s="22">
        <v>0</v>
      </c>
      <c r="Q72" s="22">
        <f t="shared" si="35"/>
        <v>100</v>
      </c>
      <c r="R72" s="22">
        <v>0</v>
      </c>
    </row>
    <row r="73" spans="1:20" s="17" customFormat="1" ht="18.75" hidden="1" customHeight="1">
      <c r="A73" s="14"/>
      <c r="B73" s="21"/>
      <c r="C73" s="56"/>
      <c r="D73" s="22">
        <f t="shared" si="32"/>
        <v>3883.2</v>
      </c>
      <c r="E73" s="22">
        <v>0</v>
      </c>
      <c r="F73" s="22">
        <v>3129</v>
      </c>
      <c r="G73" s="22">
        <v>754.2</v>
      </c>
      <c r="H73" s="22">
        <v>0</v>
      </c>
      <c r="I73" s="22">
        <f t="shared" si="33"/>
        <v>3883.2</v>
      </c>
      <c r="J73" s="22">
        <v>0</v>
      </c>
      <c r="K73" s="22">
        <v>3129</v>
      </c>
      <c r="L73" s="22">
        <v>754.2</v>
      </c>
      <c r="M73" s="22">
        <v>0</v>
      </c>
      <c r="N73" s="22">
        <f t="shared" si="34"/>
        <v>100</v>
      </c>
      <c r="O73" s="22">
        <v>0</v>
      </c>
      <c r="P73" s="22">
        <f t="shared" si="35"/>
        <v>100</v>
      </c>
      <c r="Q73" s="22">
        <f t="shared" si="35"/>
        <v>100</v>
      </c>
      <c r="R73" s="22">
        <v>0</v>
      </c>
    </row>
    <row r="74" spans="1:20" s="17" customFormat="1" ht="29.25" hidden="1" customHeight="1">
      <c r="A74" s="14"/>
      <c r="B74" s="21"/>
      <c r="C74" s="56"/>
      <c r="D74" s="22">
        <f t="shared" si="32"/>
        <v>40</v>
      </c>
      <c r="E74" s="22">
        <v>0</v>
      </c>
      <c r="F74" s="22">
        <v>0</v>
      </c>
      <c r="G74" s="22">
        <v>40</v>
      </c>
      <c r="H74" s="22">
        <v>0</v>
      </c>
      <c r="I74" s="22">
        <f t="shared" si="33"/>
        <v>40</v>
      </c>
      <c r="J74" s="22">
        <v>0</v>
      </c>
      <c r="K74" s="22">
        <v>0</v>
      </c>
      <c r="L74" s="22">
        <v>40</v>
      </c>
      <c r="M74" s="22">
        <v>0</v>
      </c>
      <c r="N74" s="22">
        <f t="shared" si="34"/>
        <v>100</v>
      </c>
      <c r="O74" s="22">
        <v>0</v>
      </c>
      <c r="P74" s="22">
        <v>0</v>
      </c>
      <c r="Q74" s="22">
        <f t="shared" si="35"/>
        <v>100</v>
      </c>
      <c r="R74" s="22">
        <v>0</v>
      </c>
    </row>
    <row r="75" spans="1:20" s="17" customFormat="1" ht="22.5" customHeight="1">
      <c r="A75" s="14"/>
      <c r="B75" s="67" t="s">
        <v>128</v>
      </c>
      <c r="C75" s="56"/>
      <c r="D75" s="22">
        <f t="shared" si="32"/>
        <v>15</v>
      </c>
      <c r="E75" s="22">
        <v>0</v>
      </c>
      <c r="F75" s="22">
        <v>0</v>
      </c>
      <c r="G75" s="22">
        <v>15</v>
      </c>
      <c r="H75" s="22">
        <v>0</v>
      </c>
      <c r="I75" s="22">
        <f t="shared" si="33"/>
        <v>17.5</v>
      </c>
      <c r="J75" s="22">
        <v>0</v>
      </c>
      <c r="K75" s="22">
        <v>0</v>
      </c>
      <c r="L75" s="22">
        <v>17.5</v>
      </c>
      <c r="M75" s="22">
        <v>0</v>
      </c>
      <c r="N75" s="22">
        <f t="shared" si="34"/>
        <v>116.66666666666667</v>
      </c>
      <c r="O75" s="22">
        <v>0</v>
      </c>
      <c r="P75" s="22">
        <v>0</v>
      </c>
      <c r="Q75" s="22">
        <v>0</v>
      </c>
      <c r="R75" s="22">
        <v>0</v>
      </c>
    </row>
    <row r="76" spans="1:20" s="17" customFormat="1" ht="19.5" customHeight="1">
      <c r="A76" s="14"/>
      <c r="B76" s="109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1"/>
    </row>
    <row r="77" spans="1:20" s="36" customFormat="1" ht="82.5" customHeight="1">
      <c r="A77" s="35">
        <v>7</v>
      </c>
      <c r="B77" s="60" t="s">
        <v>129</v>
      </c>
      <c r="C77" s="71" t="s">
        <v>151</v>
      </c>
      <c r="D77" s="54">
        <f>D78</f>
        <v>21.3</v>
      </c>
      <c r="E77" s="54">
        <f t="shared" ref="E77:M77" si="36">E78</f>
        <v>0</v>
      </c>
      <c r="F77" s="54">
        <f t="shared" si="36"/>
        <v>0</v>
      </c>
      <c r="G77" s="54">
        <f t="shared" si="36"/>
        <v>21.3</v>
      </c>
      <c r="H77" s="54">
        <f t="shared" si="36"/>
        <v>0</v>
      </c>
      <c r="I77" s="54">
        <f t="shared" si="36"/>
        <v>21.3</v>
      </c>
      <c r="J77" s="54">
        <f t="shared" si="36"/>
        <v>0</v>
      </c>
      <c r="K77" s="54">
        <f t="shared" si="36"/>
        <v>0</v>
      </c>
      <c r="L77" s="54">
        <f t="shared" si="36"/>
        <v>21.3</v>
      </c>
      <c r="M77" s="54">
        <f t="shared" si="36"/>
        <v>0</v>
      </c>
      <c r="N77" s="54">
        <f>I77/D77*100</f>
        <v>100</v>
      </c>
      <c r="O77" s="54">
        <v>0</v>
      </c>
      <c r="P77" s="54">
        <v>0</v>
      </c>
      <c r="Q77" s="54">
        <v>100</v>
      </c>
      <c r="R77" s="54">
        <v>0</v>
      </c>
    </row>
    <row r="78" spans="1:20" s="32" customFormat="1" ht="38.25" customHeight="1">
      <c r="A78" s="31"/>
      <c r="B78" s="63" t="s">
        <v>130</v>
      </c>
      <c r="C78" s="56"/>
      <c r="D78" s="22">
        <f>E78+F78+G78</f>
        <v>21.3</v>
      </c>
      <c r="E78" s="22">
        <v>0</v>
      </c>
      <c r="F78" s="22">
        <v>0</v>
      </c>
      <c r="G78" s="22">
        <v>21.3</v>
      </c>
      <c r="H78" s="22">
        <v>0</v>
      </c>
      <c r="I78" s="22">
        <f>J78+K78+L78</f>
        <v>21.3</v>
      </c>
      <c r="J78" s="22">
        <v>0</v>
      </c>
      <c r="K78" s="22">
        <v>0</v>
      </c>
      <c r="L78" s="22">
        <v>21.3</v>
      </c>
      <c r="M78" s="22">
        <v>0</v>
      </c>
      <c r="N78" s="22">
        <f>I78/D78*100</f>
        <v>100</v>
      </c>
      <c r="O78" s="22">
        <v>0</v>
      </c>
      <c r="P78" s="22">
        <v>0</v>
      </c>
      <c r="Q78" s="22">
        <f>L78/G78*100</f>
        <v>100</v>
      </c>
      <c r="R78" s="22">
        <v>0</v>
      </c>
    </row>
    <row r="79" spans="1:20" s="32" customFormat="1" ht="17.25" customHeight="1">
      <c r="A79" s="31"/>
      <c r="B79" s="106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8"/>
    </row>
    <row r="80" spans="1:20" s="32" customFormat="1" ht="63.75" customHeight="1">
      <c r="A80" s="31"/>
      <c r="B80" s="69" t="s">
        <v>53</v>
      </c>
      <c r="C80" s="71"/>
      <c r="D80" s="54">
        <f>D81+D83</f>
        <v>152.1</v>
      </c>
      <c r="E80" s="54">
        <f t="shared" ref="E80:M80" si="37">E81+E83</f>
        <v>0</v>
      </c>
      <c r="F80" s="54">
        <f t="shared" si="37"/>
        <v>0</v>
      </c>
      <c r="G80" s="54">
        <f t="shared" si="37"/>
        <v>152.1</v>
      </c>
      <c r="H80" s="54">
        <f t="shared" si="37"/>
        <v>0</v>
      </c>
      <c r="I80" s="54">
        <f t="shared" si="37"/>
        <v>152.1</v>
      </c>
      <c r="J80" s="54">
        <f t="shared" si="37"/>
        <v>0</v>
      </c>
      <c r="K80" s="54">
        <f t="shared" si="37"/>
        <v>0</v>
      </c>
      <c r="L80" s="54">
        <f t="shared" si="37"/>
        <v>152.1</v>
      </c>
      <c r="M80" s="54">
        <f t="shared" si="37"/>
        <v>0</v>
      </c>
      <c r="N80" s="54">
        <f t="shared" ref="N80:N85" si="38">I80/D80*100</f>
        <v>100</v>
      </c>
      <c r="O80" s="54">
        <v>0</v>
      </c>
      <c r="P80" s="54">
        <v>0</v>
      </c>
      <c r="Q80" s="54">
        <f>L80/G80*100</f>
        <v>100</v>
      </c>
      <c r="R80" s="54">
        <v>0</v>
      </c>
    </row>
    <row r="81" spans="1:18" s="34" customFormat="1" ht="72.75" customHeight="1">
      <c r="A81" s="33"/>
      <c r="B81" s="61" t="s">
        <v>63</v>
      </c>
      <c r="C81" s="52" t="s">
        <v>151</v>
      </c>
      <c r="D81" s="16">
        <f>D82</f>
        <v>117.3</v>
      </c>
      <c r="E81" s="16">
        <f t="shared" ref="E81:M81" si="39">E82</f>
        <v>0</v>
      </c>
      <c r="F81" s="16">
        <f t="shared" si="39"/>
        <v>0</v>
      </c>
      <c r="G81" s="16">
        <f t="shared" si="39"/>
        <v>117.3</v>
      </c>
      <c r="H81" s="16">
        <f t="shared" si="39"/>
        <v>0</v>
      </c>
      <c r="I81" s="16">
        <f t="shared" si="39"/>
        <v>117.3</v>
      </c>
      <c r="J81" s="16">
        <f t="shared" si="39"/>
        <v>0</v>
      </c>
      <c r="K81" s="16">
        <f t="shared" si="39"/>
        <v>0</v>
      </c>
      <c r="L81" s="16">
        <f t="shared" si="39"/>
        <v>117.3</v>
      </c>
      <c r="M81" s="16">
        <f t="shared" si="39"/>
        <v>0</v>
      </c>
      <c r="N81" s="22">
        <f t="shared" si="38"/>
        <v>100</v>
      </c>
      <c r="O81" s="16">
        <v>0</v>
      </c>
      <c r="P81" s="16">
        <v>0</v>
      </c>
      <c r="Q81" s="16">
        <f>L81/G81*100</f>
        <v>100</v>
      </c>
      <c r="R81" s="16">
        <v>0</v>
      </c>
    </row>
    <row r="82" spans="1:18" s="32" customFormat="1" ht="50.25" customHeight="1">
      <c r="A82" s="31"/>
      <c r="B82" s="63" t="s">
        <v>64</v>
      </c>
      <c r="C82" s="56"/>
      <c r="D82" s="22">
        <f>E82+F82+G82</f>
        <v>117.3</v>
      </c>
      <c r="E82" s="22">
        <v>0</v>
      </c>
      <c r="F82" s="22">
        <v>0</v>
      </c>
      <c r="G82" s="22">
        <v>117.3</v>
      </c>
      <c r="H82" s="22">
        <v>0</v>
      </c>
      <c r="I82" s="22">
        <f>J82+K82+L82</f>
        <v>117.3</v>
      </c>
      <c r="J82" s="22">
        <v>0</v>
      </c>
      <c r="K82" s="22">
        <v>0</v>
      </c>
      <c r="L82" s="22">
        <v>117.3</v>
      </c>
      <c r="M82" s="22">
        <v>0</v>
      </c>
      <c r="N82" s="22">
        <f t="shared" si="38"/>
        <v>100</v>
      </c>
      <c r="O82" s="22">
        <v>0</v>
      </c>
      <c r="P82" s="22">
        <v>0</v>
      </c>
      <c r="Q82" s="22">
        <f>L82/G82*100</f>
        <v>100</v>
      </c>
      <c r="R82" s="22">
        <v>0</v>
      </c>
    </row>
    <row r="83" spans="1:18" s="34" customFormat="1" ht="69.75" customHeight="1">
      <c r="A83" s="33"/>
      <c r="B83" s="61" t="s">
        <v>65</v>
      </c>
      <c r="C83" s="52" t="s">
        <v>151</v>
      </c>
      <c r="D83" s="16">
        <f>D84+D85</f>
        <v>34.799999999999997</v>
      </c>
      <c r="E83" s="16">
        <f t="shared" ref="E83:M83" si="40">E84+E85</f>
        <v>0</v>
      </c>
      <c r="F83" s="16">
        <f t="shared" si="40"/>
        <v>0</v>
      </c>
      <c r="G83" s="16">
        <f t="shared" si="40"/>
        <v>34.799999999999997</v>
      </c>
      <c r="H83" s="16">
        <f t="shared" si="40"/>
        <v>0</v>
      </c>
      <c r="I83" s="16">
        <f t="shared" si="40"/>
        <v>34.799999999999997</v>
      </c>
      <c r="J83" s="16">
        <f t="shared" si="40"/>
        <v>0</v>
      </c>
      <c r="K83" s="16">
        <f t="shared" si="40"/>
        <v>0</v>
      </c>
      <c r="L83" s="16">
        <f t="shared" si="40"/>
        <v>34.799999999999997</v>
      </c>
      <c r="M83" s="16">
        <f t="shared" si="40"/>
        <v>0</v>
      </c>
      <c r="N83" s="16">
        <f t="shared" si="38"/>
        <v>100</v>
      </c>
      <c r="O83" s="16">
        <v>0</v>
      </c>
      <c r="P83" s="16">
        <v>0</v>
      </c>
      <c r="Q83" s="16">
        <v>0</v>
      </c>
      <c r="R83" s="16">
        <v>0</v>
      </c>
    </row>
    <row r="84" spans="1:18" s="34" customFormat="1" ht="74.25" customHeight="1">
      <c r="A84" s="33"/>
      <c r="B84" s="67" t="s">
        <v>66</v>
      </c>
      <c r="C84" s="56"/>
      <c r="D84" s="22">
        <f>E84+F84+G84</f>
        <v>19.600000000000001</v>
      </c>
      <c r="E84" s="22">
        <v>0</v>
      </c>
      <c r="F84" s="22">
        <v>0</v>
      </c>
      <c r="G84" s="22">
        <v>19.600000000000001</v>
      </c>
      <c r="H84" s="22">
        <v>0</v>
      </c>
      <c r="I84" s="22">
        <f>J84+K84+L84</f>
        <v>19.600000000000001</v>
      </c>
      <c r="J84" s="22">
        <v>0</v>
      </c>
      <c r="K84" s="22">
        <v>0</v>
      </c>
      <c r="L84" s="22">
        <v>19.600000000000001</v>
      </c>
      <c r="M84" s="22">
        <v>0</v>
      </c>
      <c r="N84" s="22">
        <f t="shared" si="38"/>
        <v>100</v>
      </c>
      <c r="O84" s="22">
        <v>0</v>
      </c>
      <c r="P84" s="22">
        <v>0</v>
      </c>
      <c r="Q84" s="22">
        <v>0</v>
      </c>
      <c r="R84" s="22">
        <v>0</v>
      </c>
    </row>
    <row r="85" spans="1:18" s="34" customFormat="1" ht="27.75" customHeight="1">
      <c r="A85" s="33"/>
      <c r="B85" s="67" t="s">
        <v>67</v>
      </c>
      <c r="C85" s="56"/>
      <c r="D85" s="22">
        <f>E85+F85+G85</f>
        <v>15.2</v>
      </c>
      <c r="E85" s="22">
        <v>0</v>
      </c>
      <c r="F85" s="22">
        <v>0</v>
      </c>
      <c r="G85" s="22">
        <v>15.2</v>
      </c>
      <c r="H85" s="22">
        <v>0</v>
      </c>
      <c r="I85" s="22">
        <f>J85+K85+L85</f>
        <v>15.2</v>
      </c>
      <c r="J85" s="22">
        <v>0</v>
      </c>
      <c r="K85" s="22">
        <v>0</v>
      </c>
      <c r="L85" s="22">
        <v>15.2</v>
      </c>
      <c r="M85" s="22">
        <v>0</v>
      </c>
      <c r="N85" s="22">
        <f t="shared" si="38"/>
        <v>100</v>
      </c>
      <c r="O85" s="22">
        <v>0</v>
      </c>
      <c r="P85" s="22">
        <v>0</v>
      </c>
      <c r="Q85" s="22">
        <v>0</v>
      </c>
      <c r="R85" s="22">
        <v>0</v>
      </c>
    </row>
    <row r="86" spans="1:18" s="34" customFormat="1" ht="21" customHeight="1">
      <c r="A86" s="33"/>
      <c r="B86" s="21"/>
      <c r="C86" s="56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</row>
    <row r="87" spans="1:18" s="36" customFormat="1" ht="90" customHeight="1">
      <c r="A87" s="35">
        <v>8</v>
      </c>
      <c r="B87" s="60" t="s">
        <v>68</v>
      </c>
      <c r="C87" s="53"/>
      <c r="D87" s="54">
        <f>D88+D94+D103</f>
        <v>10126.6</v>
      </c>
      <c r="E87" s="54">
        <f t="shared" ref="E87:M87" si="41">E88+E94+E103</f>
        <v>0</v>
      </c>
      <c r="F87" s="54">
        <f t="shared" si="41"/>
        <v>0</v>
      </c>
      <c r="G87" s="54">
        <f t="shared" si="41"/>
        <v>10126.6</v>
      </c>
      <c r="H87" s="54">
        <f t="shared" si="41"/>
        <v>0</v>
      </c>
      <c r="I87" s="54">
        <f t="shared" si="41"/>
        <v>10126.6</v>
      </c>
      <c r="J87" s="54">
        <f t="shared" si="41"/>
        <v>0</v>
      </c>
      <c r="K87" s="54">
        <f t="shared" si="41"/>
        <v>0</v>
      </c>
      <c r="L87" s="54">
        <f t="shared" si="41"/>
        <v>10126.6</v>
      </c>
      <c r="M87" s="54">
        <f t="shared" si="41"/>
        <v>0</v>
      </c>
      <c r="N87" s="54">
        <f>I87/D87*100</f>
        <v>100</v>
      </c>
      <c r="O87" s="54">
        <v>0</v>
      </c>
      <c r="P87" s="54">
        <v>0</v>
      </c>
      <c r="Q87" s="54">
        <f>L87/G87*100</f>
        <v>100</v>
      </c>
      <c r="R87" s="54">
        <v>0</v>
      </c>
    </row>
    <row r="88" spans="1:18" s="38" customFormat="1" ht="54.75" customHeight="1">
      <c r="A88" s="37"/>
      <c r="B88" s="73" t="s">
        <v>69</v>
      </c>
      <c r="C88" s="52" t="s">
        <v>151</v>
      </c>
      <c r="D88" s="16">
        <f>D89+D90+D91+D92+D93</f>
        <v>3078.6</v>
      </c>
      <c r="E88" s="16">
        <f t="shared" ref="E88:M88" si="42">E89+E90+E91+E92+E93</f>
        <v>0</v>
      </c>
      <c r="F88" s="16">
        <f t="shared" si="42"/>
        <v>0</v>
      </c>
      <c r="G88" s="16">
        <f t="shared" si="42"/>
        <v>3078.6</v>
      </c>
      <c r="H88" s="16">
        <f t="shared" si="42"/>
        <v>0</v>
      </c>
      <c r="I88" s="16">
        <f t="shared" si="42"/>
        <v>3078.6</v>
      </c>
      <c r="J88" s="16">
        <f t="shared" si="42"/>
        <v>0</v>
      </c>
      <c r="K88" s="16">
        <f t="shared" si="42"/>
        <v>0</v>
      </c>
      <c r="L88" s="16">
        <f t="shared" si="42"/>
        <v>3078.6</v>
      </c>
      <c r="M88" s="16">
        <f t="shared" si="42"/>
        <v>0</v>
      </c>
      <c r="N88" s="16">
        <f>I88/D88*100</f>
        <v>100</v>
      </c>
      <c r="O88" s="16">
        <v>0</v>
      </c>
      <c r="P88" s="16">
        <v>0</v>
      </c>
      <c r="Q88" s="16">
        <f>L88/G88*100</f>
        <v>100</v>
      </c>
      <c r="R88" s="16">
        <v>0</v>
      </c>
    </row>
    <row r="89" spans="1:18" s="38" customFormat="1" ht="17.25" customHeight="1">
      <c r="A89" s="37"/>
      <c r="B89" s="74" t="s">
        <v>70</v>
      </c>
      <c r="C89" s="56"/>
      <c r="D89" s="22">
        <f>E89+F89+G89+H89</f>
        <v>2885.2</v>
      </c>
      <c r="E89" s="22">
        <v>0</v>
      </c>
      <c r="F89" s="22">
        <v>0</v>
      </c>
      <c r="G89" s="22">
        <v>2885.2</v>
      </c>
      <c r="H89" s="22">
        <v>0</v>
      </c>
      <c r="I89" s="22">
        <f>J89+K89+L89+M89</f>
        <v>2885.2</v>
      </c>
      <c r="J89" s="22">
        <v>0</v>
      </c>
      <c r="K89" s="22">
        <v>0</v>
      </c>
      <c r="L89" s="22">
        <v>2885.2</v>
      </c>
      <c r="M89" s="22">
        <v>0</v>
      </c>
      <c r="N89" s="22">
        <f>I89/D89*100</f>
        <v>100</v>
      </c>
      <c r="O89" s="22">
        <v>0</v>
      </c>
      <c r="P89" s="22">
        <v>0</v>
      </c>
      <c r="Q89" s="22">
        <f>L89/G89*100</f>
        <v>100</v>
      </c>
      <c r="R89" s="22">
        <v>0</v>
      </c>
    </row>
    <row r="90" spans="1:18" s="38" customFormat="1" ht="21" customHeight="1">
      <c r="A90" s="37"/>
      <c r="B90" s="74" t="s">
        <v>71</v>
      </c>
      <c r="C90" s="56"/>
      <c r="D90" s="22">
        <f>E90+F90+G90+H90</f>
        <v>3.3</v>
      </c>
      <c r="E90" s="22">
        <v>0</v>
      </c>
      <c r="F90" s="22">
        <v>0</v>
      </c>
      <c r="G90" s="22">
        <v>3.3</v>
      </c>
      <c r="H90" s="22">
        <v>0</v>
      </c>
      <c r="I90" s="22">
        <f t="shared" ref="I90:I104" si="43">J90+K90+L90+M90</f>
        <v>3.3</v>
      </c>
      <c r="J90" s="22">
        <v>0</v>
      </c>
      <c r="K90" s="22">
        <v>0</v>
      </c>
      <c r="L90" s="22">
        <v>3.3</v>
      </c>
      <c r="M90" s="22">
        <v>0</v>
      </c>
      <c r="N90" s="22">
        <f>I90/D90*100</f>
        <v>100</v>
      </c>
      <c r="O90" s="22">
        <v>0</v>
      </c>
      <c r="P90" s="22">
        <v>0</v>
      </c>
      <c r="Q90" s="22">
        <f>L90/G90*100</f>
        <v>100</v>
      </c>
      <c r="R90" s="22">
        <v>0</v>
      </c>
    </row>
    <row r="91" spans="1:18" s="38" customFormat="1" ht="30" customHeight="1">
      <c r="A91" s="37"/>
      <c r="B91" s="74" t="s">
        <v>72</v>
      </c>
      <c r="C91" s="56"/>
      <c r="D91" s="22">
        <f>E91+F91+G91+H91</f>
        <v>29.2</v>
      </c>
      <c r="E91" s="22">
        <v>0</v>
      </c>
      <c r="F91" s="22">
        <v>0</v>
      </c>
      <c r="G91" s="22">
        <v>29.2</v>
      </c>
      <c r="H91" s="22">
        <v>0</v>
      </c>
      <c r="I91" s="22">
        <f t="shared" si="43"/>
        <v>29.2</v>
      </c>
      <c r="J91" s="22">
        <v>0</v>
      </c>
      <c r="K91" s="22">
        <v>0</v>
      </c>
      <c r="L91" s="22">
        <v>29.2</v>
      </c>
      <c r="M91" s="22">
        <v>0</v>
      </c>
      <c r="N91" s="22">
        <f>I91/D91*100</f>
        <v>100</v>
      </c>
      <c r="O91" s="22">
        <v>0</v>
      </c>
      <c r="P91" s="22">
        <v>0</v>
      </c>
      <c r="Q91" s="22">
        <f>L91/G91*100</f>
        <v>100</v>
      </c>
      <c r="R91" s="22">
        <v>0</v>
      </c>
    </row>
    <row r="92" spans="1:18" s="38" customFormat="1" ht="20.25" customHeight="1">
      <c r="A92" s="37"/>
      <c r="B92" s="74" t="s">
        <v>73</v>
      </c>
      <c r="C92" s="56"/>
      <c r="D92" s="22">
        <f>E92+F92+G92+H92</f>
        <v>130.30000000000001</v>
      </c>
      <c r="E92" s="22">
        <v>0</v>
      </c>
      <c r="F92" s="22">
        <v>0</v>
      </c>
      <c r="G92" s="22">
        <v>130.30000000000001</v>
      </c>
      <c r="H92" s="22">
        <v>0</v>
      </c>
      <c r="I92" s="22">
        <f t="shared" si="43"/>
        <v>130.30000000000001</v>
      </c>
      <c r="J92" s="22">
        <v>0</v>
      </c>
      <c r="K92" s="22">
        <v>0</v>
      </c>
      <c r="L92" s="22">
        <v>130.30000000000001</v>
      </c>
      <c r="M92" s="22">
        <v>0</v>
      </c>
      <c r="N92" s="22">
        <f t="shared" ref="N92:N97" si="44">I92/D92*100</f>
        <v>100</v>
      </c>
      <c r="O92" s="22">
        <v>0</v>
      </c>
      <c r="P92" s="22">
        <v>0</v>
      </c>
      <c r="Q92" s="22">
        <f t="shared" ref="Q92:Q97" si="45">L92/G92*100</f>
        <v>100</v>
      </c>
      <c r="R92" s="22">
        <v>0</v>
      </c>
    </row>
    <row r="93" spans="1:18" s="38" customFormat="1" ht="22.5" customHeight="1">
      <c r="A93" s="37"/>
      <c r="B93" s="74" t="s">
        <v>74</v>
      </c>
      <c r="C93" s="56"/>
      <c r="D93" s="22">
        <f>E93+F93+G93+H93</f>
        <v>30.6</v>
      </c>
      <c r="E93" s="22">
        <v>0</v>
      </c>
      <c r="F93" s="22">
        <v>0</v>
      </c>
      <c r="G93" s="22">
        <v>30.6</v>
      </c>
      <c r="H93" s="22">
        <v>0</v>
      </c>
      <c r="I93" s="22">
        <f t="shared" si="43"/>
        <v>30.6</v>
      </c>
      <c r="J93" s="22">
        <v>0</v>
      </c>
      <c r="K93" s="22">
        <v>0</v>
      </c>
      <c r="L93" s="22">
        <v>30.6</v>
      </c>
      <c r="M93" s="22">
        <v>0</v>
      </c>
      <c r="N93" s="22">
        <f t="shared" si="44"/>
        <v>100</v>
      </c>
      <c r="O93" s="22">
        <v>0</v>
      </c>
      <c r="P93" s="22">
        <v>0</v>
      </c>
      <c r="Q93" s="22">
        <f t="shared" si="45"/>
        <v>100</v>
      </c>
      <c r="R93" s="22">
        <v>0</v>
      </c>
    </row>
    <row r="94" spans="1:18" s="38" customFormat="1" ht="72.75" customHeight="1">
      <c r="A94" s="37"/>
      <c r="B94" s="73" t="s">
        <v>75</v>
      </c>
      <c r="C94" s="52" t="s">
        <v>151</v>
      </c>
      <c r="D94" s="16">
        <f>D95+D96+D97+D98+D99+D100+D101+D102</f>
        <v>5820</v>
      </c>
      <c r="E94" s="16">
        <f t="shared" ref="E94:M94" si="46">E95+E96+E97+E98+E99+E100+E101+E102</f>
        <v>0</v>
      </c>
      <c r="F94" s="16">
        <f t="shared" si="46"/>
        <v>0</v>
      </c>
      <c r="G94" s="16">
        <f t="shared" si="46"/>
        <v>5820</v>
      </c>
      <c r="H94" s="16">
        <f t="shared" si="46"/>
        <v>0</v>
      </c>
      <c r="I94" s="16">
        <f t="shared" si="46"/>
        <v>5820</v>
      </c>
      <c r="J94" s="16">
        <f t="shared" si="46"/>
        <v>0</v>
      </c>
      <c r="K94" s="16">
        <f t="shared" si="46"/>
        <v>0</v>
      </c>
      <c r="L94" s="16">
        <f t="shared" si="46"/>
        <v>5820</v>
      </c>
      <c r="M94" s="16">
        <f t="shared" si="46"/>
        <v>0</v>
      </c>
      <c r="N94" s="16">
        <f t="shared" si="44"/>
        <v>100</v>
      </c>
      <c r="O94" s="16">
        <v>0</v>
      </c>
      <c r="P94" s="16">
        <v>0</v>
      </c>
      <c r="Q94" s="16">
        <f t="shared" si="45"/>
        <v>100</v>
      </c>
      <c r="R94" s="16">
        <v>0</v>
      </c>
    </row>
    <row r="95" spans="1:18" s="38" customFormat="1" ht="19.5" customHeight="1">
      <c r="A95" s="37"/>
      <c r="B95" s="74" t="s">
        <v>70</v>
      </c>
      <c r="C95" s="56"/>
      <c r="D95" s="22">
        <f>E95+F95+G95+H95</f>
        <v>5360.3</v>
      </c>
      <c r="E95" s="22">
        <v>0</v>
      </c>
      <c r="F95" s="22">
        <v>0</v>
      </c>
      <c r="G95" s="22">
        <v>5360.3</v>
      </c>
      <c r="H95" s="22">
        <v>0</v>
      </c>
      <c r="I95" s="22">
        <f t="shared" si="43"/>
        <v>5360.3</v>
      </c>
      <c r="J95" s="22">
        <v>0</v>
      </c>
      <c r="K95" s="22">
        <v>0</v>
      </c>
      <c r="L95" s="22">
        <v>5360.3</v>
      </c>
      <c r="M95" s="22">
        <v>0</v>
      </c>
      <c r="N95" s="22">
        <f t="shared" si="44"/>
        <v>100</v>
      </c>
      <c r="O95" s="22">
        <v>0</v>
      </c>
      <c r="P95" s="22">
        <v>0</v>
      </c>
      <c r="Q95" s="22">
        <f t="shared" si="45"/>
        <v>100</v>
      </c>
      <c r="R95" s="22">
        <v>0</v>
      </c>
    </row>
    <row r="96" spans="1:18" s="38" customFormat="1" ht="21.75" customHeight="1">
      <c r="A96" s="37"/>
      <c r="B96" s="74" t="s">
        <v>76</v>
      </c>
      <c r="C96" s="56"/>
      <c r="D96" s="22">
        <f t="shared" ref="D96:D104" si="47">E96+F96+G96+H96</f>
        <v>11.9</v>
      </c>
      <c r="E96" s="22">
        <v>0</v>
      </c>
      <c r="F96" s="22">
        <v>0</v>
      </c>
      <c r="G96" s="22">
        <v>11.9</v>
      </c>
      <c r="H96" s="22">
        <v>0</v>
      </c>
      <c r="I96" s="22">
        <f t="shared" si="43"/>
        <v>11.9</v>
      </c>
      <c r="J96" s="22">
        <v>0</v>
      </c>
      <c r="K96" s="22">
        <v>0</v>
      </c>
      <c r="L96" s="22">
        <v>11.9</v>
      </c>
      <c r="M96" s="22">
        <v>0</v>
      </c>
      <c r="N96" s="22">
        <f t="shared" si="44"/>
        <v>100</v>
      </c>
      <c r="O96" s="22">
        <v>0</v>
      </c>
      <c r="P96" s="22">
        <v>0</v>
      </c>
      <c r="Q96" s="22">
        <f t="shared" si="45"/>
        <v>100</v>
      </c>
      <c r="R96" s="22">
        <v>0</v>
      </c>
    </row>
    <row r="97" spans="1:18" s="38" customFormat="1" ht="21.75" customHeight="1">
      <c r="A97" s="37"/>
      <c r="B97" s="74" t="s">
        <v>77</v>
      </c>
      <c r="C97" s="56"/>
      <c r="D97" s="22">
        <f t="shared" si="47"/>
        <v>275.3</v>
      </c>
      <c r="E97" s="22">
        <v>0</v>
      </c>
      <c r="F97" s="22">
        <v>0</v>
      </c>
      <c r="G97" s="22">
        <v>275.3</v>
      </c>
      <c r="H97" s="22">
        <v>0</v>
      </c>
      <c r="I97" s="22">
        <f t="shared" si="43"/>
        <v>275.3</v>
      </c>
      <c r="J97" s="22">
        <v>0</v>
      </c>
      <c r="K97" s="22">
        <v>0</v>
      </c>
      <c r="L97" s="22">
        <v>275.3</v>
      </c>
      <c r="M97" s="22">
        <v>0</v>
      </c>
      <c r="N97" s="22">
        <f t="shared" si="44"/>
        <v>100</v>
      </c>
      <c r="O97" s="22">
        <v>0</v>
      </c>
      <c r="P97" s="22">
        <v>0</v>
      </c>
      <c r="Q97" s="22">
        <f t="shared" si="45"/>
        <v>100</v>
      </c>
      <c r="R97" s="22">
        <v>0</v>
      </c>
    </row>
    <row r="98" spans="1:18" s="38" customFormat="1" ht="21" customHeight="1">
      <c r="A98" s="37"/>
      <c r="B98" s="74" t="s">
        <v>78</v>
      </c>
      <c r="C98" s="56"/>
      <c r="D98" s="22">
        <f t="shared" si="47"/>
        <v>7.1</v>
      </c>
      <c r="E98" s="22">
        <v>0</v>
      </c>
      <c r="F98" s="22">
        <v>0</v>
      </c>
      <c r="G98" s="22">
        <v>7.1</v>
      </c>
      <c r="H98" s="22">
        <v>0</v>
      </c>
      <c r="I98" s="22">
        <f t="shared" si="43"/>
        <v>29.8</v>
      </c>
      <c r="J98" s="22">
        <v>0</v>
      </c>
      <c r="K98" s="22">
        <v>0</v>
      </c>
      <c r="L98" s="22">
        <v>29.8</v>
      </c>
      <c r="M98" s="22">
        <v>0</v>
      </c>
      <c r="N98" s="22">
        <f>I98/D98*100</f>
        <v>419.718309859155</v>
      </c>
      <c r="O98" s="22">
        <v>0</v>
      </c>
      <c r="P98" s="22">
        <v>0</v>
      </c>
      <c r="Q98" s="22">
        <f>L98/G98*100</f>
        <v>419.718309859155</v>
      </c>
      <c r="R98" s="22">
        <v>0</v>
      </c>
    </row>
    <row r="99" spans="1:18" s="38" customFormat="1" ht="30" customHeight="1">
      <c r="A99" s="37"/>
      <c r="B99" s="74" t="s">
        <v>79</v>
      </c>
      <c r="C99" s="56"/>
      <c r="D99" s="22">
        <f t="shared" si="47"/>
        <v>94.3</v>
      </c>
      <c r="E99" s="22">
        <v>0</v>
      </c>
      <c r="F99" s="22">
        <v>0</v>
      </c>
      <c r="G99" s="22">
        <v>94.3</v>
      </c>
      <c r="H99" s="22">
        <v>0</v>
      </c>
      <c r="I99" s="22">
        <f t="shared" si="43"/>
        <v>35</v>
      </c>
      <c r="J99" s="22">
        <v>0</v>
      </c>
      <c r="K99" s="22">
        <v>0</v>
      </c>
      <c r="L99" s="22">
        <v>35</v>
      </c>
      <c r="M99" s="22">
        <v>0</v>
      </c>
      <c r="N99" s="22">
        <f t="shared" ref="N99:N104" si="48">I99/D99*100</f>
        <v>37.115588547189823</v>
      </c>
      <c r="O99" s="22">
        <v>0</v>
      </c>
      <c r="P99" s="22">
        <v>0</v>
      </c>
      <c r="Q99" s="22">
        <f t="shared" ref="Q99:Q104" si="49">L99/G99*100</f>
        <v>37.115588547189823</v>
      </c>
      <c r="R99" s="22">
        <v>0</v>
      </c>
    </row>
    <row r="100" spans="1:18" s="38" customFormat="1" ht="42.75" customHeight="1">
      <c r="A100" s="37"/>
      <c r="B100" s="74" t="s">
        <v>80</v>
      </c>
      <c r="C100" s="56"/>
      <c r="D100" s="22">
        <f t="shared" si="47"/>
        <v>59.4</v>
      </c>
      <c r="E100" s="22">
        <v>0</v>
      </c>
      <c r="F100" s="22">
        <v>0</v>
      </c>
      <c r="G100" s="22">
        <v>59.4</v>
      </c>
      <c r="H100" s="22">
        <v>0</v>
      </c>
      <c r="I100" s="22">
        <f t="shared" si="43"/>
        <v>70.900000000000006</v>
      </c>
      <c r="J100" s="22">
        <v>0</v>
      </c>
      <c r="K100" s="22">
        <v>0</v>
      </c>
      <c r="L100" s="22">
        <v>70.900000000000006</v>
      </c>
      <c r="M100" s="22">
        <v>0</v>
      </c>
      <c r="N100" s="22">
        <f t="shared" si="48"/>
        <v>119.36026936026937</v>
      </c>
      <c r="O100" s="22">
        <v>0</v>
      </c>
      <c r="P100" s="22">
        <v>0</v>
      </c>
      <c r="Q100" s="22">
        <f t="shared" si="49"/>
        <v>119.36026936026937</v>
      </c>
      <c r="R100" s="22">
        <v>0</v>
      </c>
    </row>
    <row r="101" spans="1:18" s="38" customFormat="1" ht="31.5" customHeight="1">
      <c r="A101" s="37"/>
      <c r="B101" s="74" t="s">
        <v>81</v>
      </c>
      <c r="C101" s="56"/>
      <c r="D101" s="22">
        <f t="shared" si="47"/>
        <v>9.5</v>
      </c>
      <c r="E101" s="22">
        <v>0</v>
      </c>
      <c r="F101" s="22">
        <v>0</v>
      </c>
      <c r="G101" s="22">
        <v>9.5</v>
      </c>
      <c r="H101" s="22">
        <v>0</v>
      </c>
      <c r="I101" s="22">
        <f t="shared" si="43"/>
        <v>9.1</v>
      </c>
      <c r="J101" s="22">
        <v>0</v>
      </c>
      <c r="K101" s="22">
        <v>0</v>
      </c>
      <c r="L101" s="22">
        <v>9.1</v>
      </c>
      <c r="M101" s="22">
        <v>0</v>
      </c>
      <c r="N101" s="22">
        <f t="shared" si="48"/>
        <v>95.78947368421052</v>
      </c>
      <c r="O101" s="22">
        <v>0</v>
      </c>
      <c r="P101" s="22">
        <v>0</v>
      </c>
      <c r="Q101" s="22">
        <f t="shared" si="49"/>
        <v>95.78947368421052</v>
      </c>
      <c r="R101" s="22">
        <v>0</v>
      </c>
    </row>
    <row r="102" spans="1:18" s="38" customFormat="1" ht="33" customHeight="1">
      <c r="A102" s="37"/>
      <c r="B102" s="74" t="s">
        <v>82</v>
      </c>
      <c r="C102" s="56"/>
      <c r="D102" s="22">
        <f t="shared" si="47"/>
        <v>2.2000000000000002</v>
      </c>
      <c r="E102" s="22">
        <v>0</v>
      </c>
      <c r="F102" s="22">
        <v>0</v>
      </c>
      <c r="G102" s="22">
        <v>2.2000000000000002</v>
      </c>
      <c r="H102" s="22">
        <v>0</v>
      </c>
      <c r="I102" s="22">
        <f t="shared" si="43"/>
        <v>27.7</v>
      </c>
      <c r="J102" s="22">
        <v>0</v>
      </c>
      <c r="K102" s="22">
        <v>0</v>
      </c>
      <c r="L102" s="22">
        <v>27.7</v>
      </c>
      <c r="M102" s="22">
        <v>0</v>
      </c>
      <c r="N102" s="22">
        <f t="shared" si="48"/>
        <v>1259.090909090909</v>
      </c>
      <c r="O102" s="22">
        <v>0</v>
      </c>
      <c r="P102" s="22">
        <v>0</v>
      </c>
      <c r="Q102" s="22">
        <f t="shared" si="49"/>
        <v>1259.090909090909</v>
      </c>
      <c r="R102" s="22">
        <v>0</v>
      </c>
    </row>
    <row r="103" spans="1:18" s="38" customFormat="1" ht="53.25" customHeight="1">
      <c r="A103" s="37"/>
      <c r="B103" s="73" t="s">
        <v>83</v>
      </c>
      <c r="C103" s="52" t="s">
        <v>151</v>
      </c>
      <c r="D103" s="16">
        <f>D104+D105+D106</f>
        <v>1228</v>
      </c>
      <c r="E103" s="16">
        <f t="shared" ref="E103:M103" si="50">E104+E105+E106</f>
        <v>0</v>
      </c>
      <c r="F103" s="16">
        <f t="shared" si="50"/>
        <v>0</v>
      </c>
      <c r="G103" s="16">
        <f t="shared" si="50"/>
        <v>1228</v>
      </c>
      <c r="H103" s="16">
        <f t="shared" si="50"/>
        <v>0</v>
      </c>
      <c r="I103" s="16">
        <f t="shared" si="50"/>
        <v>1228</v>
      </c>
      <c r="J103" s="16">
        <f t="shared" si="50"/>
        <v>0</v>
      </c>
      <c r="K103" s="16">
        <f t="shared" si="50"/>
        <v>0</v>
      </c>
      <c r="L103" s="16">
        <f t="shared" si="50"/>
        <v>1228</v>
      </c>
      <c r="M103" s="16">
        <f t="shared" si="50"/>
        <v>0</v>
      </c>
      <c r="N103" s="16">
        <f t="shared" si="48"/>
        <v>100</v>
      </c>
      <c r="O103" s="16">
        <v>0</v>
      </c>
      <c r="P103" s="16">
        <v>0</v>
      </c>
      <c r="Q103" s="16">
        <f t="shared" si="49"/>
        <v>100</v>
      </c>
      <c r="R103" s="16">
        <v>0</v>
      </c>
    </row>
    <row r="104" spans="1:18" s="38" customFormat="1" ht="21" customHeight="1">
      <c r="A104" s="37"/>
      <c r="B104" s="74" t="s">
        <v>70</v>
      </c>
      <c r="C104" s="56"/>
      <c r="D104" s="22">
        <f t="shared" si="47"/>
        <v>1199.5</v>
      </c>
      <c r="E104" s="22">
        <v>0</v>
      </c>
      <c r="F104" s="22">
        <v>0</v>
      </c>
      <c r="G104" s="22">
        <v>1199.5</v>
      </c>
      <c r="H104" s="22">
        <v>0</v>
      </c>
      <c r="I104" s="22">
        <f t="shared" si="43"/>
        <v>1199.5</v>
      </c>
      <c r="J104" s="22">
        <v>0</v>
      </c>
      <c r="K104" s="22">
        <v>0</v>
      </c>
      <c r="L104" s="22">
        <v>1199.5</v>
      </c>
      <c r="M104" s="22">
        <v>0</v>
      </c>
      <c r="N104" s="22">
        <f t="shared" si="48"/>
        <v>100</v>
      </c>
      <c r="O104" s="22">
        <v>0</v>
      </c>
      <c r="P104" s="22">
        <v>0</v>
      </c>
      <c r="Q104" s="22">
        <f t="shared" si="49"/>
        <v>100</v>
      </c>
      <c r="R104" s="22">
        <v>0</v>
      </c>
    </row>
    <row r="105" spans="1:18" s="40" customFormat="1" ht="31.5" customHeight="1">
      <c r="A105" s="39"/>
      <c r="B105" s="74" t="s">
        <v>84</v>
      </c>
      <c r="C105" s="72"/>
      <c r="D105" s="22">
        <f>E105+F105+G105</f>
        <v>4.5</v>
      </c>
      <c r="E105" s="22">
        <v>0</v>
      </c>
      <c r="F105" s="22">
        <v>0</v>
      </c>
      <c r="G105" s="22">
        <v>4.5</v>
      </c>
      <c r="H105" s="22">
        <v>0</v>
      </c>
      <c r="I105" s="22">
        <f>J105+K105+L105</f>
        <v>18.5</v>
      </c>
      <c r="J105" s="22">
        <v>0</v>
      </c>
      <c r="K105" s="22">
        <v>0</v>
      </c>
      <c r="L105" s="22">
        <v>18.5</v>
      </c>
      <c r="M105" s="22">
        <v>0</v>
      </c>
      <c r="N105" s="22">
        <f>I105/D105*100</f>
        <v>411.11111111111109</v>
      </c>
      <c r="O105" s="22">
        <v>0</v>
      </c>
      <c r="P105" s="22">
        <v>0</v>
      </c>
      <c r="Q105" s="22">
        <f>L105/G105*100</f>
        <v>411.11111111111109</v>
      </c>
      <c r="R105" s="22">
        <v>0</v>
      </c>
    </row>
    <row r="106" spans="1:18" s="40" customFormat="1" ht="22.5" customHeight="1">
      <c r="A106" s="39"/>
      <c r="B106" s="74" t="s">
        <v>85</v>
      </c>
      <c r="C106" s="72"/>
      <c r="D106" s="22">
        <f>E106+F106+G106+H106</f>
        <v>24</v>
      </c>
      <c r="E106" s="22">
        <v>0</v>
      </c>
      <c r="F106" s="22">
        <v>0</v>
      </c>
      <c r="G106" s="22">
        <v>24</v>
      </c>
      <c r="H106" s="22">
        <v>0</v>
      </c>
      <c r="I106" s="22">
        <f>J106+K106+L106</f>
        <v>10</v>
      </c>
      <c r="J106" s="22">
        <v>0</v>
      </c>
      <c r="K106" s="22">
        <v>0</v>
      </c>
      <c r="L106" s="22">
        <v>10</v>
      </c>
      <c r="M106" s="22">
        <v>0</v>
      </c>
      <c r="N106" s="22">
        <f>I106/D106*100</f>
        <v>41.666666666666671</v>
      </c>
      <c r="O106" s="22">
        <v>0</v>
      </c>
      <c r="P106" s="22">
        <v>0</v>
      </c>
      <c r="Q106" s="22">
        <f>L106/G106*100</f>
        <v>41.666666666666671</v>
      </c>
      <c r="R106" s="22">
        <v>0</v>
      </c>
    </row>
    <row r="107" spans="1:18" s="40" customFormat="1" ht="20.25" customHeight="1">
      <c r="A107" s="39"/>
      <c r="B107" s="112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4"/>
    </row>
    <row r="108" spans="1:18" s="36" customFormat="1" ht="111.75" customHeight="1">
      <c r="A108" s="35">
        <v>9</v>
      </c>
      <c r="B108" s="60" t="s">
        <v>42</v>
      </c>
      <c r="C108" s="53" t="s">
        <v>151</v>
      </c>
      <c r="D108" s="54">
        <f>D109</f>
        <v>50</v>
      </c>
      <c r="E108" s="54">
        <f t="shared" ref="E108:M108" si="51">E109</f>
        <v>0</v>
      </c>
      <c r="F108" s="54">
        <f t="shared" si="51"/>
        <v>0</v>
      </c>
      <c r="G108" s="54">
        <f t="shared" si="51"/>
        <v>50</v>
      </c>
      <c r="H108" s="54">
        <f t="shared" si="51"/>
        <v>0</v>
      </c>
      <c r="I108" s="54">
        <f t="shared" si="51"/>
        <v>50</v>
      </c>
      <c r="J108" s="54">
        <f t="shared" si="51"/>
        <v>0</v>
      </c>
      <c r="K108" s="54">
        <f t="shared" si="51"/>
        <v>0</v>
      </c>
      <c r="L108" s="54">
        <f t="shared" si="51"/>
        <v>50</v>
      </c>
      <c r="M108" s="54">
        <f t="shared" si="51"/>
        <v>0</v>
      </c>
      <c r="N108" s="54">
        <f>I108/D108*100</f>
        <v>100</v>
      </c>
      <c r="O108" s="54">
        <v>0</v>
      </c>
      <c r="P108" s="54">
        <v>0</v>
      </c>
      <c r="Q108" s="54">
        <f>L108/G108*100</f>
        <v>100</v>
      </c>
      <c r="R108" s="54">
        <v>0</v>
      </c>
    </row>
    <row r="109" spans="1:18" s="40" customFormat="1" ht="259.5" customHeight="1">
      <c r="A109" s="39"/>
      <c r="B109" s="75" t="s">
        <v>43</v>
      </c>
      <c r="C109" s="72"/>
      <c r="D109" s="22">
        <f>E109+F109+G109+H109</f>
        <v>50</v>
      </c>
      <c r="E109" s="22">
        <v>0</v>
      </c>
      <c r="F109" s="22">
        <v>0</v>
      </c>
      <c r="G109" s="22">
        <v>50</v>
      </c>
      <c r="H109" s="22">
        <v>0</v>
      </c>
      <c r="I109" s="22">
        <f>J109+K109+L109+M109</f>
        <v>50</v>
      </c>
      <c r="J109" s="22">
        <v>0</v>
      </c>
      <c r="K109" s="22">
        <v>0</v>
      </c>
      <c r="L109" s="22">
        <v>50</v>
      </c>
      <c r="M109" s="22">
        <v>0</v>
      </c>
      <c r="N109" s="22">
        <v>100</v>
      </c>
      <c r="O109" s="22">
        <v>0</v>
      </c>
      <c r="P109" s="22">
        <v>0</v>
      </c>
      <c r="Q109" s="22">
        <v>0</v>
      </c>
      <c r="R109" s="22">
        <v>0</v>
      </c>
    </row>
    <row r="110" spans="1:18" s="40" customFormat="1" ht="16.5" customHeight="1">
      <c r="A110" s="39"/>
      <c r="B110" s="115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7"/>
    </row>
    <row r="111" spans="1:18" s="13" customFormat="1" ht="105.75" customHeight="1">
      <c r="A111" s="12">
        <v>10</v>
      </c>
      <c r="B111" s="60" t="s">
        <v>44</v>
      </c>
      <c r="C111" s="53" t="s">
        <v>151</v>
      </c>
      <c r="D111" s="54">
        <f>D112</f>
        <v>284.8</v>
      </c>
      <c r="E111" s="54">
        <f t="shared" ref="E111:M111" si="52">E112</f>
        <v>0</v>
      </c>
      <c r="F111" s="54">
        <f t="shared" si="52"/>
        <v>0</v>
      </c>
      <c r="G111" s="54">
        <f t="shared" si="52"/>
        <v>284.8</v>
      </c>
      <c r="H111" s="54">
        <f t="shared" si="52"/>
        <v>0</v>
      </c>
      <c r="I111" s="54">
        <f t="shared" si="52"/>
        <v>284.8</v>
      </c>
      <c r="J111" s="54">
        <f t="shared" si="52"/>
        <v>0</v>
      </c>
      <c r="K111" s="54">
        <f t="shared" si="52"/>
        <v>0</v>
      </c>
      <c r="L111" s="54">
        <f t="shared" si="52"/>
        <v>284.8</v>
      </c>
      <c r="M111" s="54">
        <f t="shared" si="52"/>
        <v>0</v>
      </c>
      <c r="N111" s="54">
        <f t="shared" ref="N111:N121" si="53">I111/D111*100</f>
        <v>100</v>
      </c>
      <c r="O111" s="54">
        <v>0</v>
      </c>
      <c r="P111" s="54">
        <v>0</v>
      </c>
      <c r="Q111" s="54">
        <f t="shared" ref="Q111:Q121" si="54">L111/G111*100</f>
        <v>100</v>
      </c>
      <c r="R111" s="54">
        <v>0</v>
      </c>
    </row>
    <row r="112" spans="1:18" s="4" customFormat="1" ht="63" customHeight="1">
      <c r="A112" s="23"/>
      <c r="B112" s="63" t="s">
        <v>45</v>
      </c>
      <c r="C112" s="56"/>
      <c r="D112" s="22">
        <f>E112+F112+G112</f>
        <v>284.8</v>
      </c>
      <c r="E112" s="22">
        <v>0</v>
      </c>
      <c r="F112" s="22">
        <v>0</v>
      </c>
      <c r="G112" s="22">
        <v>284.8</v>
      </c>
      <c r="H112" s="22">
        <v>0</v>
      </c>
      <c r="I112" s="22">
        <f>J112+K112+L112</f>
        <v>284.8</v>
      </c>
      <c r="J112" s="22">
        <v>0</v>
      </c>
      <c r="K112" s="22">
        <v>0</v>
      </c>
      <c r="L112" s="22">
        <v>284.8</v>
      </c>
      <c r="M112" s="22">
        <v>0</v>
      </c>
      <c r="N112" s="22">
        <f t="shared" si="53"/>
        <v>100</v>
      </c>
      <c r="O112" s="22">
        <v>0</v>
      </c>
      <c r="P112" s="22">
        <v>0</v>
      </c>
      <c r="Q112" s="22">
        <f t="shared" si="54"/>
        <v>100</v>
      </c>
      <c r="R112" s="22">
        <v>0</v>
      </c>
    </row>
    <row r="113" spans="1:18" s="4" customFormat="1" ht="20.25" customHeight="1">
      <c r="A113" s="23"/>
      <c r="B113" s="103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5"/>
    </row>
    <row r="114" spans="1:18" s="13" customFormat="1" ht="84" customHeight="1">
      <c r="A114" s="12">
        <v>11</v>
      </c>
      <c r="B114" s="60" t="s">
        <v>46</v>
      </c>
      <c r="C114" s="53" t="s">
        <v>151</v>
      </c>
      <c r="D114" s="54">
        <f>D115</f>
        <v>10</v>
      </c>
      <c r="E114" s="54">
        <f t="shared" ref="E114:M114" si="55">E115</f>
        <v>0</v>
      </c>
      <c r="F114" s="54">
        <f t="shared" si="55"/>
        <v>0</v>
      </c>
      <c r="G114" s="54">
        <f t="shared" si="55"/>
        <v>10</v>
      </c>
      <c r="H114" s="54">
        <f t="shared" si="55"/>
        <v>0</v>
      </c>
      <c r="I114" s="54">
        <f t="shared" si="55"/>
        <v>9.3000000000000007</v>
      </c>
      <c r="J114" s="54">
        <f t="shared" si="55"/>
        <v>0</v>
      </c>
      <c r="K114" s="54">
        <f t="shared" si="55"/>
        <v>0</v>
      </c>
      <c r="L114" s="54">
        <f t="shared" si="55"/>
        <v>9.3000000000000007</v>
      </c>
      <c r="M114" s="54">
        <f t="shared" si="55"/>
        <v>0</v>
      </c>
      <c r="N114" s="54">
        <f t="shared" si="53"/>
        <v>93</v>
      </c>
      <c r="O114" s="54">
        <v>0</v>
      </c>
      <c r="P114" s="54">
        <v>0</v>
      </c>
      <c r="Q114" s="54">
        <f t="shared" si="54"/>
        <v>93</v>
      </c>
      <c r="R114" s="54">
        <v>0</v>
      </c>
    </row>
    <row r="115" spans="1:18" s="18" customFormat="1" ht="43.5" customHeight="1">
      <c r="A115" s="26"/>
      <c r="B115" s="74" t="s">
        <v>47</v>
      </c>
      <c r="C115" s="72"/>
      <c r="D115" s="27">
        <f>E115+F115+G115</f>
        <v>10</v>
      </c>
      <c r="E115" s="27">
        <v>0</v>
      </c>
      <c r="F115" s="27">
        <v>0</v>
      </c>
      <c r="G115" s="27">
        <v>10</v>
      </c>
      <c r="H115" s="27">
        <v>0</v>
      </c>
      <c r="I115" s="27">
        <f>J115+K115+L115</f>
        <v>9.3000000000000007</v>
      </c>
      <c r="J115" s="27">
        <v>0</v>
      </c>
      <c r="K115" s="27">
        <v>0</v>
      </c>
      <c r="L115" s="27">
        <v>9.3000000000000007</v>
      </c>
      <c r="M115" s="27">
        <v>0</v>
      </c>
      <c r="N115" s="27">
        <f t="shared" si="53"/>
        <v>93</v>
      </c>
      <c r="O115" s="27">
        <v>0</v>
      </c>
      <c r="P115" s="27">
        <v>0</v>
      </c>
      <c r="Q115" s="27">
        <f t="shared" si="54"/>
        <v>93</v>
      </c>
      <c r="R115" s="27">
        <v>0</v>
      </c>
    </row>
    <row r="116" spans="1:18" s="18" customFormat="1" ht="24" customHeight="1">
      <c r="A116" s="26"/>
      <c r="B116" s="112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4"/>
    </row>
    <row r="117" spans="1:18" s="13" customFormat="1" ht="62.25" customHeight="1">
      <c r="A117" s="12">
        <v>12</v>
      </c>
      <c r="B117" s="60" t="s">
        <v>48</v>
      </c>
      <c r="C117" s="53" t="s">
        <v>151</v>
      </c>
      <c r="D117" s="54">
        <f>D118+D119</f>
        <v>15</v>
      </c>
      <c r="E117" s="54">
        <f t="shared" ref="E117:M117" si="56">E118+E119</f>
        <v>0</v>
      </c>
      <c r="F117" s="54">
        <f t="shared" si="56"/>
        <v>0</v>
      </c>
      <c r="G117" s="54">
        <f t="shared" si="56"/>
        <v>15</v>
      </c>
      <c r="H117" s="54">
        <f t="shared" si="56"/>
        <v>0</v>
      </c>
      <c r="I117" s="54">
        <f t="shared" si="56"/>
        <v>15</v>
      </c>
      <c r="J117" s="54">
        <f t="shared" si="56"/>
        <v>0</v>
      </c>
      <c r="K117" s="54">
        <f t="shared" si="56"/>
        <v>0</v>
      </c>
      <c r="L117" s="54">
        <f t="shared" si="56"/>
        <v>15</v>
      </c>
      <c r="M117" s="54">
        <f t="shared" si="56"/>
        <v>0</v>
      </c>
      <c r="N117" s="54">
        <f t="shared" si="53"/>
        <v>100</v>
      </c>
      <c r="O117" s="54">
        <v>0</v>
      </c>
      <c r="P117" s="54">
        <v>0</v>
      </c>
      <c r="Q117" s="54">
        <f t="shared" si="54"/>
        <v>100</v>
      </c>
      <c r="R117" s="54">
        <v>0</v>
      </c>
    </row>
    <row r="118" spans="1:18" s="4" customFormat="1" ht="71.25" customHeight="1">
      <c r="A118" s="23"/>
      <c r="B118" s="63" t="s">
        <v>49</v>
      </c>
      <c r="C118" s="56"/>
      <c r="D118" s="22">
        <f>E118+F118+G118</f>
        <v>4</v>
      </c>
      <c r="E118" s="22">
        <v>0</v>
      </c>
      <c r="F118" s="22">
        <v>0</v>
      </c>
      <c r="G118" s="22">
        <v>4</v>
      </c>
      <c r="H118" s="22">
        <v>0</v>
      </c>
      <c r="I118" s="22">
        <f>J118+K118+L118</f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f t="shared" si="53"/>
        <v>0</v>
      </c>
      <c r="O118" s="22">
        <v>0</v>
      </c>
      <c r="P118" s="22">
        <v>0</v>
      </c>
      <c r="Q118" s="22">
        <f t="shared" si="54"/>
        <v>0</v>
      </c>
      <c r="R118" s="22">
        <v>0</v>
      </c>
    </row>
    <row r="119" spans="1:18" s="4" customFormat="1" ht="125.25" customHeight="1">
      <c r="A119" s="23"/>
      <c r="B119" s="63" t="s">
        <v>50</v>
      </c>
      <c r="C119" s="56"/>
      <c r="D119" s="22">
        <f>E119+F119+G119</f>
        <v>11</v>
      </c>
      <c r="E119" s="22">
        <v>0</v>
      </c>
      <c r="F119" s="22">
        <v>0</v>
      </c>
      <c r="G119" s="22">
        <v>11</v>
      </c>
      <c r="H119" s="22">
        <v>0</v>
      </c>
      <c r="I119" s="22">
        <f>J119+K119+L119</f>
        <v>15</v>
      </c>
      <c r="J119" s="22">
        <v>0</v>
      </c>
      <c r="K119" s="22">
        <v>0</v>
      </c>
      <c r="L119" s="22">
        <v>15</v>
      </c>
      <c r="M119" s="22">
        <v>0</v>
      </c>
      <c r="N119" s="22">
        <f t="shared" si="53"/>
        <v>136.36363636363635</v>
      </c>
      <c r="O119" s="22">
        <v>0</v>
      </c>
      <c r="P119" s="22">
        <v>0</v>
      </c>
      <c r="Q119" s="22">
        <f t="shared" si="54"/>
        <v>136.36363636363635</v>
      </c>
      <c r="R119" s="22">
        <v>0</v>
      </c>
    </row>
    <row r="120" spans="1:18" s="4" customFormat="1" ht="24" customHeight="1">
      <c r="A120" s="23"/>
      <c r="B120" s="103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5"/>
    </row>
    <row r="121" spans="1:18" s="13" customFormat="1" ht="100.5" customHeight="1">
      <c r="A121" s="12">
        <v>13</v>
      </c>
      <c r="B121" s="60" t="s">
        <v>191</v>
      </c>
      <c r="C121" s="53" t="s">
        <v>151</v>
      </c>
      <c r="D121" s="54">
        <f>D122</f>
        <v>30</v>
      </c>
      <c r="E121" s="54">
        <f t="shared" ref="E121:M121" si="57">E122</f>
        <v>0</v>
      </c>
      <c r="F121" s="54">
        <f t="shared" si="57"/>
        <v>0</v>
      </c>
      <c r="G121" s="54">
        <f t="shared" si="57"/>
        <v>30</v>
      </c>
      <c r="H121" s="54">
        <f t="shared" si="57"/>
        <v>0</v>
      </c>
      <c r="I121" s="54">
        <f t="shared" si="57"/>
        <v>30</v>
      </c>
      <c r="J121" s="54">
        <f t="shared" si="57"/>
        <v>0</v>
      </c>
      <c r="K121" s="54">
        <f t="shared" si="57"/>
        <v>0</v>
      </c>
      <c r="L121" s="54">
        <f t="shared" si="57"/>
        <v>30</v>
      </c>
      <c r="M121" s="54">
        <f t="shared" si="57"/>
        <v>0</v>
      </c>
      <c r="N121" s="54">
        <f t="shared" si="53"/>
        <v>100</v>
      </c>
      <c r="O121" s="54">
        <v>0</v>
      </c>
      <c r="P121" s="54">
        <v>0</v>
      </c>
      <c r="Q121" s="54">
        <f t="shared" si="54"/>
        <v>100</v>
      </c>
      <c r="R121" s="54">
        <v>0</v>
      </c>
    </row>
    <row r="122" spans="1:18" s="17" customFormat="1" ht="39" customHeight="1">
      <c r="A122" s="14"/>
      <c r="B122" s="63" t="s">
        <v>192</v>
      </c>
      <c r="C122" s="56"/>
      <c r="D122" s="27">
        <f>E122+F122+G122</f>
        <v>30</v>
      </c>
      <c r="E122" s="27">
        <v>0</v>
      </c>
      <c r="F122" s="27">
        <v>0</v>
      </c>
      <c r="G122" s="27">
        <v>30</v>
      </c>
      <c r="H122" s="27">
        <v>0</v>
      </c>
      <c r="I122" s="27">
        <f>J122+K122+L122</f>
        <v>30</v>
      </c>
      <c r="J122" s="27">
        <v>0</v>
      </c>
      <c r="K122" s="27">
        <v>0</v>
      </c>
      <c r="L122" s="27">
        <v>30</v>
      </c>
      <c r="M122" s="27">
        <v>0</v>
      </c>
      <c r="N122" s="27">
        <f>I122/D122*100</f>
        <v>100</v>
      </c>
      <c r="O122" s="27">
        <v>0</v>
      </c>
      <c r="P122" s="27">
        <v>0</v>
      </c>
      <c r="Q122" s="27">
        <f t="shared" ref="Q122:Q130" si="58">L122/G122*100</f>
        <v>100</v>
      </c>
      <c r="R122" s="27">
        <v>0</v>
      </c>
    </row>
    <row r="123" spans="1:18" s="17" customFormat="1" ht="22.5" customHeight="1">
      <c r="A123" s="14"/>
      <c r="B123" s="115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7"/>
    </row>
    <row r="124" spans="1:18" s="17" customFormat="1" ht="66.75" customHeight="1">
      <c r="A124" s="14"/>
      <c r="B124" s="83" t="s">
        <v>193</v>
      </c>
      <c r="C124" s="71"/>
      <c r="D124" s="54">
        <f>D125+D127+D129+D131+D133+D136+D140</f>
        <v>16130.800000000003</v>
      </c>
      <c r="E124" s="54">
        <f t="shared" ref="E124:M124" si="59">E125+E127+E129+E131+E133+E136+E140</f>
        <v>0</v>
      </c>
      <c r="F124" s="54">
        <f t="shared" si="59"/>
        <v>11878.7</v>
      </c>
      <c r="G124" s="54">
        <f t="shared" si="59"/>
        <v>4252.1000000000004</v>
      </c>
      <c r="H124" s="54">
        <f t="shared" si="59"/>
        <v>0</v>
      </c>
      <c r="I124" s="54">
        <f t="shared" si="59"/>
        <v>13637.900000000001</v>
      </c>
      <c r="J124" s="54">
        <f t="shared" si="59"/>
        <v>0</v>
      </c>
      <c r="K124" s="54">
        <f t="shared" si="59"/>
        <v>10524.1</v>
      </c>
      <c r="L124" s="54">
        <f t="shared" si="59"/>
        <v>3113.8</v>
      </c>
      <c r="M124" s="54">
        <f t="shared" si="59"/>
        <v>0</v>
      </c>
      <c r="N124" s="54">
        <f t="shared" ref="N124:N141" si="60">I124/D124*100</f>
        <v>84.545713789768641</v>
      </c>
      <c r="O124" s="54">
        <v>0</v>
      </c>
      <c r="P124" s="54">
        <v>0</v>
      </c>
      <c r="Q124" s="54">
        <f t="shared" si="58"/>
        <v>73.229698266738779</v>
      </c>
      <c r="R124" s="54">
        <v>0</v>
      </c>
    </row>
    <row r="125" spans="1:18" s="17" customFormat="1" ht="63" customHeight="1">
      <c r="A125" s="14"/>
      <c r="B125" s="61" t="s">
        <v>194</v>
      </c>
      <c r="C125" s="52" t="s">
        <v>151</v>
      </c>
      <c r="D125" s="16">
        <f>D126</f>
        <v>108.3</v>
      </c>
      <c r="E125" s="16">
        <f t="shared" ref="E125:M125" si="61">E126</f>
        <v>0</v>
      </c>
      <c r="F125" s="16">
        <f t="shared" si="61"/>
        <v>0</v>
      </c>
      <c r="G125" s="16">
        <f t="shared" si="61"/>
        <v>108.3</v>
      </c>
      <c r="H125" s="16">
        <f t="shared" si="61"/>
        <v>0</v>
      </c>
      <c r="I125" s="16">
        <f t="shared" si="61"/>
        <v>108.3</v>
      </c>
      <c r="J125" s="16">
        <f t="shared" si="61"/>
        <v>0</v>
      </c>
      <c r="K125" s="16">
        <f t="shared" si="61"/>
        <v>0</v>
      </c>
      <c r="L125" s="16">
        <f t="shared" si="61"/>
        <v>108.3</v>
      </c>
      <c r="M125" s="16">
        <f t="shared" si="61"/>
        <v>0</v>
      </c>
      <c r="N125" s="16">
        <f t="shared" si="60"/>
        <v>100</v>
      </c>
      <c r="O125" s="16">
        <v>0</v>
      </c>
      <c r="P125" s="16">
        <v>0</v>
      </c>
      <c r="Q125" s="16">
        <v>0</v>
      </c>
      <c r="R125" s="16">
        <v>0</v>
      </c>
    </row>
    <row r="126" spans="1:18" s="17" customFormat="1" ht="40.5" customHeight="1">
      <c r="A126" s="14"/>
      <c r="B126" s="78" t="s">
        <v>195</v>
      </c>
      <c r="C126" s="79"/>
      <c r="D126" s="22">
        <f>E126+F126+G126+H126</f>
        <v>108.3</v>
      </c>
      <c r="E126" s="22">
        <v>0</v>
      </c>
      <c r="F126" s="22">
        <v>0</v>
      </c>
      <c r="G126" s="22">
        <v>108.3</v>
      </c>
      <c r="H126" s="22">
        <v>0</v>
      </c>
      <c r="I126" s="22">
        <f>J126+K126+L126+M126</f>
        <v>108.3</v>
      </c>
      <c r="J126" s="22">
        <v>0</v>
      </c>
      <c r="K126" s="22">
        <v>0</v>
      </c>
      <c r="L126" s="22">
        <v>108.3</v>
      </c>
      <c r="M126" s="22">
        <v>0</v>
      </c>
      <c r="N126" s="22">
        <f t="shared" si="60"/>
        <v>100</v>
      </c>
      <c r="O126" s="22">
        <v>1</v>
      </c>
      <c r="P126" s="22">
        <v>0</v>
      </c>
      <c r="Q126" s="22">
        <v>0</v>
      </c>
      <c r="R126" s="22">
        <v>0</v>
      </c>
    </row>
    <row r="127" spans="1:18" s="17" customFormat="1" ht="60.75" customHeight="1">
      <c r="A127" s="14"/>
      <c r="B127" s="80" t="s">
        <v>196</v>
      </c>
      <c r="C127" s="52" t="s">
        <v>151</v>
      </c>
      <c r="D127" s="16">
        <f>D128</f>
        <v>13.8</v>
      </c>
      <c r="E127" s="16">
        <f t="shared" ref="E127:M127" si="62">E128</f>
        <v>0</v>
      </c>
      <c r="F127" s="16">
        <f t="shared" si="62"/>
        <v>0</v>
      </c>
      <c r="G127" s="16">
        <f t="shared" si="62"/>
        <v>13.8</v>
      </c>
      <c r="H127" s="16">
        <f t="shared" si="62"/>
        <v>0</v>
      </c>
      <c r="I127" s="16">
        <f t="shared" si="62"/>
        <v>13.8</v>
      </c>
      <c r="J127" s="16">
        <f t="shared" si="62"/>
        <v>0</v>
      </c>
      <c r="K127" s="16">
        <f t="shared" si="62"/>
        <v>0</v>
      </c>
      <c r="L127" s="16">
        <f t="shared" si="62"/>
        <v>13.8</v>
      </c>
      <c r="M127" s="16">
        <f t="shared" si="62"/>
        <v>0</v>
      </c>
      <c r="N127" s="27">
        <f t="shared" si="60"/>
        <v>100</v>
      </c>
      <c r="O127" s="27">
        <v>0</v>
      </c>
      <c r="P127" s="27">
        <v>0</v>
      </c>
      <c r="Q127" s="27">
        <v>0</v>
      </c>
      <c r="R127" s="27">
        <v>0</v>
      </c>
    </row>
    <row r="128" spans="1:18" s="4" customFormat="1" ht="49.5" customHeight="1">
      <c r="A128" s="23" t="s">
        <v>195</v>
      </c>
      <c r="B128" s="81" t="s">
        <v>197</v>
      </c>
      <c r="C128" s="76"/>
      <c r="D128" s="27">
        <f>E128+F128+G128</f>
        <v>13.8</v>
      </c>
      <c r="E128" s="27">
        <v>0</v>
      </c>
      <c r="F128" s="27">
        <v>0</v>
      </c>
      <c r="G128" s="27">
        <v>13.8</v>
      </c>
      <c r="H128" s="27">
        <v>0</v>
      </c>
      <c r="I128" s="27">
        <f>J128+K128+L128</f>
        <v>13.8</v>
      </c>
      <c r="J128" s="27">
        <v>0</v>
      </c>
      <c r="K128" s="27">
        <v>0</v>
      </c>
      <c r="L128" s="27">
        <v>13.8</v>
      </c>
      <c r="M128" s="27">
        <v>0</v>
      </c>
      <c r="N128" s="27">
        <f t="shared" si="60"/>
        <v>100</v>
      </c>
      <c r="O128" s="27">
        <v>0</v>
      </c>
      <c r="P128" s="27">
        <v>0</v>
      </c>
      <c r="Q128" s="27">
        <v>0</v>
      </c>
      <c r="R128" s="27">
        <v>0</v>
      </c>
    </row>
    <row r="129" spans="1:18" s="17" customFormat="1" ht="48" customHeight="1">
      <c r="A129" s="14"/>
      <c r="B129" s="61" t="s">
        <v>0</v>
      </c>
      <c r="C129" s="52" t="s">
        <v>151</v>
      </c>
      <c r="D129" s="16">
        <f>D130</f>
        <v>32.5</v>
      </c>
      <c r="E129" s="16">
        <f t="shared" ref="E129:M129" si="63">E130</f>
        <v>0</v>
      </c>
      <c r="F129" s="16">
        <f t="shared" si="63"/>
        <v>0</v>
      </c>
      <c r="G129" s="16">
        <f t="shared" si="63"/>
        <v>32.5</v>
      </c>
      <c r="H129" s="16">
        <f t="shared" si="63"/>
        <v>0</v>
      </c>
      <c r="I129" s="16">
        <f t="shared" si="63"/>
        <v>32.5</v>
      </c>
      <c r="J129" s="16">
        <f t="shared" si="63"/>
        <v>0</v>
      </c>
      <c r="K129" s="16">
        <f t="shared" si="63"/>
        <v>0</v>
      </c>
      <c r="L129" s="16">
        <f t="shared" si="63"/>
        <v>32.5</v>
      </c>
      <c r="M129" s="16">
        <f t="shared" si="63"/>
        <v>0</v>
      </c>
      <c r="N129" s="16">
        <f t="shared" si="60"/>
        <v>100</v>
      </c>
      <c r="O129" s="16">
        <v>0</v>
      </c>
      <c r="P129" s="16">
        <v>0</v>
      </c>
      <c r="Q129" s="16">
        <f t="shared" si="58"/>
        <v>100</v>
      </c>
      <c r="R129" s="16">
        <v>0</v>
      </c>
    </row>
    <row r="130" spans="1:18" s="17" customFormat="1" ht="18" customHeight="1">
      <c r="A130" s="14"/>
      <c r="B130" s="63" t="s">
        <v>1</v>
      </c>
      <c r="C130" s="56"/>
      <c r="D130" s="27">
        <f>E130+F130+G130</f>
        <v>32.5</v>
      </c>
      <c r="E130" s="27">
        <v>0</v>
      </c>
      <c r="F130" s="27">
        <v>0</v>
      </c>
      <c r="G130" s="27">
        <v>32.5</v>
      </c>
      <c r="H130" s="27">
        <v>0</v>
      </c>
      <c r="I130" s="27">
        <f>J130+K130+L130</f>
        <v>32.5</v>
      </c>
      <c r="J130" s="27">
        <v>0</v>
      </c>
      <c r="K130" s="27">
        <v>0</v>
      </c>
      <c r="L130" s="27">
        <v>32.5</v>
      </c>
      <c r="M130" s="27">
        <v>0</v>
      </c>
      <c r="N130" s="27">
        <f t="shared" si="60"/>
        <v>100</v>
      </c>
      <c r="O130" s="27">
        <v>0</v>
      </c>
      <c r="P130" s="27">
        <v>0</v>
      </c>
      <c r="Q130" s="27">
        <f t="shared" si="58"/>
        <v>100</v>
      </c>
      <c r="R130" s="27">
        <v>0</v>
      </c>
    </row>
    <row r="131" spans="1:18" s="17" customFormat="1" ht="94.5" customHeight="1">
      <c r="A131" s="14"/>
      <c r="B131" s="61" t="s">
        <v>2</v>
      </c>
      <c r="C131" s="52" t="s">
        <v>151</v>
      </c>
      <c r="D131" s="16">
        <f>D132</f>
        <v>12418.400000000001</v>
      </c>
      <c r="E131" s="16">
        <f t="shared" ref="E131:M131" si="64">E132</f>
        <v>0</v>
      </c>
      <c r="F131" s="16">
        <f t="shared" si="64"/>
        <v>11473.7</v>
      </c>
      <c r="G131" s="16">
        <f t="shared" si="64"/>
        <v>944.7</v>
      </c>
      <c r="H131" s="16">
        <f t="shared" si="64"/>
        <v>0</v>
      </c>
      <c r="I131" s="16">
        <f t="shared" si="64"/>
        <v>10961.800000000001</v>
      </c>
      <c r="J131" s="16">
        <f t="shared" si="64"/>
        <v>0</v>
      </c>
      <c r="K131" s="16">
        <f t="shared" si="64"/>
        <v>10119.1</v>
      </c>
      <c r="L131" s="16">
        <f t="shared" si="64"/>
        <v>842.7</v>
      </c>
      <c r="M131" s="16">
        <f t="shared" si="64"/>
        <v>0</v>
      </c>
      <c r="N131" s="16">
        <f t="shared" si="60"/>
        <v>88.270630677059842</v>
      </c>
      <c r="O131" s="16">
        <v>0</v>
      </c>
      <c r="P131" s="16">
        <v>0</v>
      </c>
      <c r="Q131" s="16">
        <v>0</v>
      </c>
      <c r="R131" s="16">
        <v>0</v>
      </c>
    </row>
    <row r="132" spans="1:18" s="17" customFormat="1" ht="88.5" customHeight="1">
      <c r="A132" s="14"/>
      <c r="B132" s="63" t="s">
        <v>3</v>
      </c>
      <c r="C132" s="56"/>
      <c r="D132" s="22">
        <f>E132+F132+G132+H132</f>
        <v>12418.400000000001</v>
      </c>
      <c r="E132" s="22">
        <v>0</v>
      </c>
      <c r="F132" s="22">
        <v>11473.7</v>
      </c>
      <c r="G132" s="22">
        <v>944.7</v>
      </c>
      <c r="H132" s="22">
        <v>0</v>
      </c>
      <c r="I132" s="22">
        <f>J132+K132+L132+M132</f>
        <v>10961.800000000001</v>
      </c>
      <c r="J132" s="22">
        <v>0</v>
      </c>
      <c r="K132" s="22">
        <v>10119.1</v>
      </c>
      <c r="L132" s="22">
        <v>842.7</v>
      </c>
      <c r="M132" s="22">
        <v>0</v>
      </c>
      <c r="N132" s="22">
        <f t="shared" si="60"/>
        <v>88.270630677059842</v>
      </c>
      <c r="O132" s="22">
        <v>0</v>
      </c>
      <c r="P132" s="22">
        <v>0</v>
      </c>
      <c r="Q132" s="22">
        <v>0</v>
      </c>
      <c r="R132" s="22">
        <v>0</v>
      </c>
    </row>
    <row r="133" spans="1:18" s="17" customFormat="1" ht="61.5" customHeight="1">
      <c r="A133" s="14"/>
      <c r="B133" s="61" t="s">
        <v>4</v>
      </c>
      <c r="C133" s="52" t="s">
        <v>151</v>
      </c>
      <c r="D133" s="16">
        <f>D134+D135</f>
        <v>1039.5</v>
      </c>
      <c r="E133" s="16">
        <f t="shared" ref="E133:M133" si="65">E134+E135</f>
        <v>0</v>
      </c>
      <c r="F133" s="16">
        <f t="shared" si="65"/>
        <v>0</v>
      </c>
      <c r="G133" s="16">
        <f t="shared" si="65"/>
        <v>1039.5</v>
      </c>
      <c r="H133" s="16">
        <f t="shared" si="65"/>
        <v>0</v>
      </c>
      <c r="I133" s="16">
        <f t="shared" si="65"/>
        <v>3.2</v>
      </c>
      <c r="J133" s="16">
        <f t="shared" si="65"/>
        <v>0</v>
      </c>
      <c r="K133" s="16">
        <f t="shared" si="65"/>
        <v>0</v>
      </c>
      <c r="L133" s="16">
        <f t="shared" si="65"/>
        <v>3.2</v>
      </c>
      <c r="M133" s="16">
        <f t="shared" si="65"/>
        <v>0</v>
      </c>
      <c r="N133" s="16">
        <f t="shared" si="60"/>
        <v>0.30784030784030786</v>
      </c>
      <c r="O133" s="16">
        <v>0</v>
      </c>
      <c r="P133" s="16">
        <v>0</v>
      </c>
      <c r="Q133" s="16">
        <v>0</v>
      </c>
      <c r="R133" s="16">
        <v>0</v>
      </c>
    </row>
    <row r="134" spans="1:18" s="17" customFormat="1" ht="26.25" customHeight="1">
      <c r="A134" s="14"/>
      <c r="B134" s="63" t="s">
        <v>5</v>
      </c>
      <c r="C134" s="56"/>
      <c r="D134" s="22">
        <f>E134+F134+G134+H134</f>
        <v>3.2</v>
      </c>
      <c r="E134" s="22">
        <v>0</v>
      </c>
      <c r="F134" s="22">
        <v>0</v>
      </c>
      <c r="G134" s="22">
        <v>3.2</v>
      </c>
      <c r="H134" s="22">
        <v>0</v>
      </c>
      <c r="I134" s="22">
        <f>J134+K134+L134+M134</f>
        <v>3.2</v>
      </c>
      <c r="J134" s="22">
        <v>0</v>
      </c>
      <c r="K134" s="22">
        <v>0</v>
      </c>
      <c r="L134" s="22">
        <v>3.2</v>
      </c>
      <c r="M134" s="22">
        <v>0</v>
      </c>
      <c r="N134" s="22">
        <f t="shared" si="60"/>
        <v>100</v>
      </c>
      <c r="O134" s="22">
        <v>0</v>
      </c>
      <c r="P134" s="22">
        <v>0</v>
      </c>
      <c r="Q134" s="22">
        <v>0</v>
      </c>
      <c r="R134" s="22">
        <v>0</v>
      </c>
    </row>
    <row r="135" spans="1:18" s="17" customFormat="1" ht="42.75" customHeight="1">
      <c r="A135" s="14"/>
      <c r="B135" s="63" t="s">
        <v>6</v>
      </c>
      <c r="C135" s="56"/>
      <c r="D135" s="22">
        <f>E135+F135+G135+H135</f>
        <v>1036.3</v>
      </c>
      <c r="E135" s="22">
        <v>0</v>
      </c>
      <c r="F135" s="22">
        <v>0</v>
      </c>
      <c r="G135" s="22">
        <v>1036.3</v>
      </c>
      <c r="H135" s="22">
        <v>0</v>
      </c>
      <c r="I135" s="22">
        <f>J135+K135+L135+M135</f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f t="shared" si="60"/>
        <v>0</v>
      </c>
      <c r="O135" s="22">
        <v>0</v>
      </c>
      <c r="P135" s="22">
        <v>0</v>
      </c>
      <c r="Q135" s="27">
        <f t="shared" ref="Q135:Q141" si="66">L135/G135*100</f>
        <v>0</v>
      </c>
      <c r="R135" s="22">
        <v>0</v>
      </c>
    </row>
    <row r="136" spans="1:18" s="17" customFormat="1" ht="56.25" customHeight="1">
      <c r="A136" s="14"/>
      <c r="B136" s="61" t="s">
        <v>7</v>
      </c>
      <c r="C136" s="52" t="s">
        <v>151</v>
      </c>
      <c r="D136" s="16">
        <f>D137+D138+D139</f>
        <v>2266.3000000000002</v>
      </c>
      <c r="E136" s="16">
        <f t="shared" ref="E136:M136" si="67">E137+E138+E139</f>
        <v>0</v>
      </c>
      <c r="F136" s="16">
        <f t="shared" si="67"/>
        <v>405</v>
      </c>
      <c r="G136" s="16">
        <f t="shared" si="67"/>
        <v>1861.3</v>
      </c>
      <c r="H136" s="16">
        <f t="shared" si="67"/>
        <v>0</v>
      </c>
      <c r="I136" s="16">
        <f t="shared" si="67"/>
        <v>2266.3000000000002</v>
      </c>
      <c r="J136" s="16">
        <f t="shared" si="67"/>
        <v>0</v>
      </c>
      <c r="K136" s="16">
        <f t="shared" si="67"/>
        <v>405</v>
      </c>
      <c r="L136" s="16">
        <f t="shared" si="67"/>
        <v>1861.3</v>
      </c>
      <c r="M136" s="16">
        <f t="shared" si="67"/>
        <v>0</v>
      </c>
      <c r="N136" s="27">
        <f t="shared" si="60"/>
        <v>100</v>
      </c>
      <c r="O136" s="27">
        <v>0</v>
      </c>
      <c r="P136" s="27">
        <v>0</v>
      </c>
      <c r="Q136" s="27">
        <f t="shared" si="66"/>
        <v>100</v>
      </c>
      <c r="R136" s="27">
        <v>0</v>
      </c>
    </row>
    <row r="137" spans="1:18" s="17" customFormat="1" ht="56.25" customHeight="1">
      <c r="A137" s="14"/>
      <c r="B137" s="64" t="s">
        <v>8</v>
      </c>
      <c r="C137" s="52"/>
      <c r="D137" s="22">
        <f>E137+F137+G137+H137</f>
        <v>188.4</v>
      </c>
      <c r="E137" s="22">
        <v>0</v>
      </c>
      <c r="F137" s="22">
        <v>0</v>
      </c>
      <c r="G137" s="22">
        <v>188.4</v>
      </c>
      <c r="H137" s="22">
        <v>0</v>
      </c>
      <c r="I137" s="22">
        <f>J137+K137+L137+M137</f>
        <v>188.4</v>
      </c>
      <c r="J137" s="22">
        <v>0</v>
      </c>
      <c r="K137" s="22">
        <v>0</v>
      </c>
      <c r="L137" s="22">
        <v>188.4</v>
      </c>
      <c r="M137" s="22">
        <v>0</v>
      </c>
      <c r="N137" s="27">
        <f t="shared" si="60"/>
        <v>100</v>
      </c>
      <c r="O137" s="27">
        <v>0</v>
      </c>
      <c r="P137" s="27">
        <v>0</v>
      </c>
      <c r="Q137" s="27">
        <f t="shared" si="66"/>
        <v>100</v>
      </c>
      <c r="R137" s="27">
        <v>0</v>
      </c>
    </row>
    <row r="138" spans="1:18" s="17" customFormat="1" ht="56.25" customHeight="1">
      <c r="A138" s="14"/>
      <c r="B138" s="64" t="s">
        <v>9</v>
      </c>
      <c r="C138" s="52"/>
      <c r="D138" s="22">
        <f>E138+F138+G138+H138</f>
        <v>506.1</v>
      </c>
      <c r="E138" s="22">
        <v>0</v>
      </c>
      <c r="F138" s="22">
        <v>0</v>
      </c>
      <c r="G138" s="22">
        <v>506.1</v>
      </c>
      <c r="H138" s="22">
        <v>0</v>
      </c>
      <c r="I138" s="22">
        <f>J138+K138+L138+M138</f>
        <v>506.1</v>
      </c>
      <c r="J138" s="22">
        <v>0</v>
      </c>
      <c r="K138" s="22">
        <v>0</v>
      </c>
      <c r="L138" s="22">
        <v>506.1</v>
      </c>
      <c r="M138" s="22">
        <v>0</v>
      </c>
      <c r="N138" s="27">
        <f t="shared" si="60"/>
        <v>100</v>
      </c>
      <c r="O138" s="27">
        <v>0</v>
      </c>
      <c r="P138" s="27">
        <v>0</v>
      </c>
      <c r="Q138" s="27">
        <f t="shared" si="66"/>
        <v>100</v>
      </c>
      <c r="R138" s="27">
        <v>0</v>
      </c>
    </row>
    <row r="139" spans="1:18" s="4" customFormat="1" ht="84" customHeight="1">
      <c r="A139" s="23"/>
      <c r="B139" s="67" t="s">
        <v>10</v>
      </c>
      <c r="C139" s="21"/>
      <c r="D139" s="27">
        <f>E139+F139+G139</f>
        <v>1571.8</v>
      </c>
      <c r="E139" s="27">
        <v>0</v>
      </c>
      <c r="F139" s="27">
        <v>405</v>
      </c>
      <c r="G139" s="27">
        <v>1166.8</v>
      </c>
      <c r="H139" s="27">
        <v>0</v>
      </c>
      <c r="I139" s="27">
        <f>J139+K139+L139</f>
        <v>1571.8</v>
      </c>
      <c r="J139" s="27">
        <v>0</v>
      </c>
      <c r="K139" s="27">
        <v>405</v>
      </c>
      <c r="L139" s="27">
        <v>1166.8</v>
      </c>
      <c r="M139" s="27">
        <v>0</v>
      </c>
      <c r="N139" s="27">
        <f t="shared" si="60"/>
        <v>100</v>
      </c>
      <c r="O139" s="27">
        <v>0</v>
      </c>
      <c r="P139" s="27">
        <v>0</v>
      </c>
      <c r="Q139" s="27">
        <f t="shared" si="66"/>
        <v>100</v>
      </c>
      <c r="R139" s="27">
        <v>0</v>
      </c>
    </row>
    <row r="140" spans="1:18" s="17" customFormat="1" ht="72" customHeight="1">
      <c r="A140" s="14"/>
      <c r="B140" s="82" t="s">
        <v>11</v>
      </c>
      <c r="C140" s="52" t="s">
        <v>151</v>
      </c>
      <c r="D140" s="77">
        <f>D141</f>
        <v>252</v>
      </c>
      <c r="E140" s="77">
        <f t="shared" ref="E140:M140" si="68">E141</f>
        <v>0</v>
      </c>
      <c r="F140" s="77">
        <f t="shared" si="68"/>
        <v>0</v>
      </c>
      <c r="G140" s="77">
        <f t="shared" si="68"/>
        <v>252</v>
      </c>
      <c r="H140" s="77">
        <f t="shared" si="68"/>
        <v>0</v>
      </c>
      <c r="I140" s="77">
        <f t="shared" si="68"/>
        <v>252</v>
      </c>
      <c r="J140" s="77">
        <f t="shared" si="68"/>
        <v>0</v>
      </c>
      <c r="K140" s="77">
        <f t="shared" si="68"/>
        <v>0</v>
      </c>
      <c r="L140" s="77">
        <f t="shared" si="68"/>
        <v>252</v>
      </c>
      <c r="M140" s="77">
        <f t="shared" si="68"/>
        <v>0</v>
      </c>
      <c r="N140" s="77">
        <f t="shared" si="60"/>
        <v>100</v>
      </c>
      <c r="O140" s="77">
        <v>0</v>
      </c>
      <c r="P140" s="77">
        <v>0</v>
      </c>
      <c r="Q140" s="77">
        <f t="shared" si="66"/>
        <v>100</v>
      </c>
      <c r="R140" s="77">
        <v>0</v>
      </c>
    </row>
    <row r="141" spans="1:18" s="4" customFormat="1" ht="57" customHeight="1">
      <c r="A141" s="23"/>
      <c r="B141" s="67" t="s">
        <v>12</v>
      </c>
      <c r="C141" s="21"/>
      <c r="D141" s="27">
        <f>E141+F141+G141+H141</f>
        <v>252</v>
      </c>
      <c r="E141" s="27">
        <v>0</v>
      </c>
      <c r="F141" s="27">
        <v>0</v>
      </c>
      <c r="G141" s="27">
        <v>252</v>
      </c>
      <c r="H141" s="27">
        <v>0</v>
      </c>
      <c r="I141" s="27">
        <f>J141+K141+L141+M141</f>
        <v>252</v>
      </c>
      <c r="J141" s="27">
        <v>0</v>
      </c>
      <c r="K141" s="27">
        <v>0</v>
      </c>
      <c r="L141" s="27">
        <v>252</v>
      </c>
      <c r="M141" s="27">
        <v>0</v>
      </c>
      <c r="N141" s="27">
        <f t="shared" si="60"/>
        <v>100</v>
      </c>
      <c r="O141" s="27">
        <v>0</v>
      </c>
      <c r="P141" s="27">
        <v>0</v>
      </c>
      <c r="Q141" s="27">
        <f t="shared" si="66"/>
        <v>100</v>
      </c>
      <c r="R141" s="27">
        <v>0</v>
      </c>
    </row>
    <row r="142" spans="1:18" s="4" customFormat="1" ht="24" customHeight="1">
      <c r="A142" s="23"/>
      <c r="B142" s="109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1"/>
    </row>
    <row r="143" spans="1:18" s="13" customFormat="1" ht="69.75" customHeight="1">
      <c r="A143" s="12">
        <v>14</v>
      </c>
      <c r="B143" s="60" t="s">
        <v>155</v>
      </c>
      <c r="C143" s="53"/>
      <c r="D143" s="54">
        <f>D144+D148</f>
        <v>1014.0999999999999</v>
      </c>
      <c r="E143" s="54">
        <f t="shared" ref="E143:M143" si="69">E144+E148</f>
        <v>0</v>
      </c>
      <c r="F143" s="54">
        <f t="shared" si="69"/>
        <v>0</v>
      </c>
      <c r="G143" s="54">
        <f t="shared" si="69"/>
        <v>1014.0999999999999</v>
      </c>
      <c r="H143" s="54">
        <f t="shared" si="69"/>
        <v>0</v>
      </c>
      <c r="I143" s="54">
        <f t="shared" si="69"/>
        <v>1014.0999999999999</v>
      </c>
      <c r="J143" s="54">
        <f t="shared" si="69"/>
        <v>0</v>
      </c>
      <c r="K143" s="54">
        <f t="shared" si="69"/>
        <v>0</v>
      </c>
      <c r="L143" s="54">
        <f t="shared" si="69"/>
        <v>1014.0999999999999</v>
      </c>
      <c r="M143" s="54">
        <f t="shared" si="69"/>
        <v>0</v>
      </c>
      <c r="N143" s="54">
        <f t="shared" ref="N143:N149" si="70">I143/D143*100</f>
        <v>100</v>
      </c>
      <c r="O143" s="54">
        <v>0</v>
      </c>
      <c r="P143" s="54">
        <v>0</v>
      </c>
      <c r="Q143" s="54">
        <f t="shared" ref="Q143:Q149" si="71">L143/G143*100</f>
        <v>100</v>
      </c>
      <c r="R143" s="54">
        <v>0</v>
      </c>
    </row>
    <row r="144" spans="1:18" s="13" customFormat="1" ht="88.5" customHeight="1">
      <c r="A144" s="24"/>
      <c r="B144" s="85" t="s">
        <v>156</v>
      </c>
      <c r="C144" s="52" t="s">
        <v>151</v>
      </c>
      <c r="D144" s="16">
        <f>D145+D146+D147</f>
        <v>838.8</v>
      </c>
      <c r="E144" s="16">
        <f t="shared" ref="E144:M144" si="72">E145+E146+E147</f>
        <v>0</v>
      </c>
      <c r="F144" s="16">
        <f t="shared" si="72"/>
        <v>0</v>
      </c>
      <c r="G144" s="16">
        <f t="shared" si="72"/>
        <v>838.8</v>
      </c>
      <c r="H144" s="16">
        <f t="shared" si="72"/>
        <v>0</v>
      </c>
      <c r="I144" s="16">
        <f t="shared" si="72"/>
        <v>838.8</v>
      </c>
      <c r="J144" s="16">
        <f t="shared" si="72"/>
        <v>0</v>
      </c>
      <c r="K144" s="16">
        <f t="shared" si="72"/>
        <v>0</v>
      </c>
      <c r="L144" s="16">
        <f t="shared" si="72"/>
        <v>838.8</v>
      </c>
      <c r="M144" s="16">
        <f t="shared" si="72"/>
        <v>0</v>
      </c>
      <c r="N144" s="16">
        <f t="shared" si="70"/>
        <v>100</v>
      </c>
      <c r="O144" s="16">
        <v>0</v>
      </c>
      <c r="P144" s="16">
        <v>0</v>
      </c>
      <c r="Q144" s="16">
        <f t="shared" si="71"/>
        <v>100</v>
      </c>
      <c r="R144" s="16">
        <v>0</v>
      </c>
    </row>
    <row r="145" spans="1:18" s="13" customFormat="1" ht="327" customHeight="1">
      <c r="A145" s="24"/>
      <c r="B145" s="84" t="s">
        <v>157</v>
      </c>
      <c r="C145" s="21"/>
      <c r="D145" s="22">
        <f>E145+F145+G145+H145</f>
        <v>480.3</v>
      </c>
      <c r="E145" s="22">
        <v>0</v>
      </c>
      <c r="F145" s="22">
        <v>0</v>
      </c>
      <c r="G145" s="22">
        <v>480.3</v>
      </c>
      <c r="H145" s="22">
        <v>0</v>
      </c>
      <c r="I145" s="22">
        <f>J145+K145+L145+M145</f>
        <v>333.1</v>
      </c>
      <c r="J145" s="22">
        <v>0</v>
      </c>
      <c r="K145" s="22">
        <v>0</v>
      </c>
      <c r="L145" s="22">
        <v>333.1</v>
      </c>
      <c r="M145" s="22">
        <v>0</v>
      </c>
      <c r="N145" s="22">
        <f t="shared" si="70"/>
        <v>69.352488028315634</v>
      </c>
      <c r="O145" s="22">
        <v>0</v>
      </c>
      <c r="P145" s="22">
        <v>0</v>
      </c>
      <c r="Q145" s="22">
        <f t="shared" si="71"/>
        <v>69.352488028315634</v>
      </c>
      <c r="R145" s="22">
        <v>0</v>
      </c>
    </row>
    <row r="146" spans="1:18" s="13" customFormat="1" ht="29.25" customHeight="1">
      <c r="A146" s="24"/>
      <c r="B146" s="84" t="s">
        <v>158</v>
      </c>
      <c r="C146" s="21"/>
      <c r="D146" s="22">
        <f>E146+F146+G146+H146</f>
        <v>238.5</v>
      </c>
      <c r="E146" s="22">
        <v>0</v>
      </c>
      <c r="F146" s="22">
        <v>0</v>
      </c>
      <c r="G146" s="22">
        <v>238.5</v>
      </c>
      <c r="H146" s="22">
        <v>0</v>
      </c>
      <c r="I146" s="22">
        <f>J146+K146+L146+M146</f>
        <v>238.5</v>
      </c>
      <c r="J146" s="22">
        <v>0</v>
      </c>
      <c r="K146" s="22">
        <v>0</v>
      </c>
      <c r="L146" s="22">
        <v>238.5</v>
      </c>
      <c r="M146" s="22">
        <v>0</v>
      </c>
      <c r="N146" s="22">
        <f t="shared" si="70"/>
        <v>100</v>
      </c>
      <c r="O146" s="22">
        <v>0</v>
      </c>
      <c r="P146" s="22">
        <v>0</v>
      </c>
      <c r="Q146" s="22">
        <f t="shared" si="71"/>
        <v>100</v>
      </c>
      <c r="R146" s="22">
        <v>0</v>
      </c>
    </row>
    <row r="147" spans="1:18" s="13" customFormat="1" ht="39.75" customHeight="1">
      <c r="A147" s="24"/>
      <c r="B147" s="84" t="s">
        <v>159</v>
      </c>
      <c r="C147" s="21"/>
      <c r="D147" s="22">
        <f>E147+F147+G147+H147</f>
        <v>120</v>
      </c>
      <c r="E147" s="22">
        <v>0</v>
      </c>
      <c r="F147" s="22">
        <v>0</v>
      </c>
      <c r="G147" s="22">
        <v>120</v>
      </c>
      <c r="H147" s="22">
        <v>0</v>
      </c>
      <c r="I147" s="22">
        <f>J147+K147+L147+M147</f>
        <v>267.2</v>
      </c>
      <c r="J147" s="22">
        <v>0</v>
      </c>
      <c r="K147" s="22">
        <v>0</v>
      </c>
      <c r="L147" s="22">
        <v>267.2</v>
      </c>
      <c r="M147" s="22">
        <v>0</v>
      </c>
      <c r="N147" s="22">
        <f t="shared" si="70"/>
        <v>222.66666666666666</v>
      </c>
      <c r="O147" s="22">
        <v>0</v>
      </c>
      <c r="P147" s="22">
        <v>0</v>
      </c>
      <c r="Q147" s="22">
        <f t="shared" si="71"/>
        <v>222.66666666666666</v>
      </c>
      <c r="R147" s="22">
        <v>0</v>
      </c>
    </row>
    <row r="148" spans="1:18" s="13" customFormat="1" ht="78" customHeight="1">
      <c r="A148" s="24"/>
      <c r="B148" s="85" t="s">
        <v>160</v>
      </c>
      <c r="C148" s="52" t="s">
        <v>151</v>
      </c>
      <c r="D148" s="16">
        <f>D149</f>
        <v>175.3</v>
      </c>
      <c r="E148" s="16">
        <f t="shared" ref="E148:M148" si="73">E149</f>
        <v>0</v>
      </c>
      <c r="F148" s="16">
        <f t="shared" si="73"/>
        <v>0</v>
      </c>
      <c r="G148" s="16">
        <f t="shared" si="73"/>
        <v>175.3</v>
      </c>
      <c r="H148" s="16">
        <f t="shared" si="73"/>
        <v>0</v>
      </c>
      <c r="I148" s="16">
        <f t="shared" si="73"/>
        <v>175.3</v>
      </c>
      <c r="J148" s="16">
        <f t="shared" si="73"/>
        <v>0</v>
      </c>
      <c r="K148" s="16">
        <f t="shared" si="73"/>
        <v>0</v>
      </c>
      <c r="L148" s="16">
        <f t="shared" si="73"/>
        <v>175.3</v>
      </c>
      <c r="M148" s="16">
        <f t="shared" si="73"/>
        <v>0</v>
      </c>
      <c r="N148" s="16">
        <f t="shared" si="70"/>
        <v>100</v>
      </c>
      <c r="O148" s="16">
        <v>0</v>
      </c>
      <c r="P148" s="16">
        <v>0</v>
      </c>
      <c r="Q148" s="16">
        <f t="shared" si="71"/>
        <v>100</v>
      </c>
      <c r="R148" s="16">
        <v>0</v>
      </c>
    </row>
    <row r="149" spans="1:18" s="13" customFormat="1" ht="44.25" customHeight="1">
      <c r="A149" s="24"/>
      <c r="B149" s="84" t="s">
        <v>161</v>
      </c>
      <c r="C149" s="21"/>
      <c r="D149" s="22">
        <f>E149+F149+G149+H149</f>
        <v>175.3</v>
      </c>
      <c r="E149" s="22">
        <v>0</v>
      </c>
      <c r="F149" s="22">
        <v>0</v>
      </c>
      <c r="G149" s="22">
        <v>175.3</v>
      </c>
      <c r="H149" s="22">
        <v>0</v>
      </c>
      <c r="I149" s="22">
        <f>J149+K149+L149+M149</f>
        <v>175.3</v>
      </c>
      <c r="J149" s="22">
        <v>0</v>
      </c>
      <c r="K149" s="22">
        <v>0</v>
      </c>
      <c r="L149" s="22">
        <v>175.3</v>
      </c>
      <c r="M149" s="22">
        <v>0</v>
      </c>
      <c r="N149" s="22">
        <f t="shared" si="70"/>
        <v>100</v>
      </c>
      <c r="O149" s="22">
        <v>0</v>
      </c>
      <c r="P149" s="22">
        <v>0</v>
      </c>
      <c r="Q149" s="22">
        <f t="shared" si="71"/>
        <v>100</v>
      </c>
      <c r="R149" s="22">
        <v>0</v>
      </c>
    </row>
    <row r="150" spans="1:18" s="4" customFormat="1" ht="25.5" customHeight="1">
      <c r="A150" s="45"/>
      <c r="B150" s="103"/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5"/>
    </row>
    <row r="151" spans="1:18" s="13" customFormat="1" ht="88.5" customHeight="1">
      <c r="A151" s="24">
        <v>15</v>
      </c>
      <c r="B151" s="86" t="s">
        <v>120</v>
      </c>
      <c r="C151" s="87" t="s">
        <v>151</v>
      </c>
      <c r="D151" s="88">
        <f>D152+D153+D154</f>
        <v>6335.3</v>
      </c>
      <c r="E151" s="88">
        <f t="shared" ref="E151:M151" si="74">E152+E153+E154</f>
        <v>0</v>
      </c>
      <c r="F151" s="88">
        <f t="shared" si="74"/>
        <v>0</v>
      </c>
      <c r="G151" s="88">
        <f t="shared" si="74"/>
        <v>6335.3</v>
      </c>
      <c r="H151" s="88">
        <f t="shared" si="74"/>
        <v>0</v>
      </c>
      <c r="I151" s="88">
        <f t="shared" si="74"/>
        <v>6335.3</v>
      </c>
      <c r="J151" s="88">
        <f t="shared" si="74"/>
        <v>0</v>
      </c>
      <c r="K151" s="88">
        <f t="shared" si="74"/>
        <v>0</v>
      </c>
      <c r="L151" s="88">
        <f t="shared" si="74"/>
        <v>6335.3</v>
      </c>
      <c r="M151" s="88">
        <f t="shared" si="74"/>
        <v>0</v>
      </c>
      <c r="N151" s="88">
        <f>I151/D151*100</f>
        <v>100</v>
      </c>
      <c r="O151" s="88">
        <v>0</v>
      </c>
      <c r="P151" s="88">
        <v>0</v>
      </c>
      <c r="Q151" s="88">
        <f>L151/G151*100</f>
        <v>100</v>
      </c>
      <c r="R151" s="88">
        <v>0</v>
      </c>
    </row>
    <row r="152" spans="1:18" s="25" customFormat="1" ht="19.5" customHeight="1">
      <c r="A152" s="28"/>
      <c r="B152" s="66" t="s">
        <v>70</v>
      </c>
      <c r="C152" s="72"/>
      <c r="D152" s="27">
        <f t="shared" ref="D152:D165" si="75">E152+F152+G152</f>
        <v>6001.8</v>
      </c>
      <c r="E152" s="27">
        <v>0</v>
      </c>
      <c r="F152" s="27">
        <v>0</v>
      </c>
      <c r="G152" s="27">
        <v>6001.8</v>
      </c>
      <c r="H152" s="27">
        <v>0</v>
      </c>
      <c r="I152" s="27">
        <f t="shared" ref="I152:I165" si="76">J152+K152+L152</f>
        <v>6001.8</v>
      </c>
      <c r="J152" s="27">
        <v>0</v>
      </c>
      <c r="K152" s="27">
        <v>0</v>
      </c>
      <c r="L152" s="27">
        <v>6001.8</v>
      </c>
      <c r="M152" s="27">
        <v>0</v>
      </c>
      <c r="N152" s="27">
        <f t="shared" ref="N152:N165" si="77">I152/D152*100</f>
        <v>100</v>
      </c>
      <c r="O152" s="27">
        <v>0</v>
      </c>
      <c r="P152" s="27">
        <v>0</v>
      </c>
      <c r="Q152" s="27">
        <f>L152/G152*100</f>
        <v>100</v>
      </c>
      <c r="R152" s="27">
        <v>0</v>
      </c>
    </row>
    <row r="153" spans="1:18" s="25" customFormat="1" ht="22.5" customHeight="1">
      <c r="A153" s="28"/>
      <c r="B153" s="66" t="s">
        <v>171</v>
      </c>
      <c r="C153" s="72"/>
      <c r="D153" s="27">
        <f t="shared" si="75"/>
        <v>164.7</v>
      </c>
      <c r="E153" s="27">
        <v>0</v>
      </c>
      <c r="F153" s="27">
        <v>0</v>
      </c>
      <c r="G153" s="27">
        <v>164.7</v>
      </c>
      <c r="H153" s="27">
        <v>0</v>
      </c>
      <c r="I153" s="27">
        <f t="shared" si="76"/>
        <v>164.7</v>
      </c>
      <c r="J153" s="27">
        <v>0</v>
      </c>
      <c r="K153" s="27">
        <v>0</v>
      </c>
      <c r="L153" s="27">
        <v>164.7</v>
      </c>
      <c r="M153" s="27">
        <v>0</v>
      </c>
      <c r="N153" s="27">
        <f t="shared" si="77"/>
        <v>100</v>
      </c>
      <c r="O153" s="27">
        <v>0</v>
      </c>
      <c r="P153" s="27">
        <v>0</v>
      </c>
      <c r="Q153" s="27">
        <f>L153/G153*100</f>
        <v>100</v>
      </c>
      <c r="R153" s="27">
        <v>0</v>
      </c>
    </row>
    <row r="154" spans="1:18" s="25" customFormat="1" ht="24.75" customHeight="1">
      <c r="A154" s="28"/>
      <c r="B154" s="66" t="s">
        <v>121</v>
      </c>
      <c r="C154" s="72"/>
      <c r="D154" s="27">
        <f t="shared" si="75"/>
        <v>168.8</v>
      </c>
      <c r="E154" s="27">
        <v>0</v>
      </c>
      <c r="F154" s="27">
        <v>0</v>
      </c>
      <c r="G154" s="27">
        <v>168.8</v>
      </c>
      <c r="H154" s="27">
        <v>0</v>
      </c>
      <c r="I154" s="27">
        <f t="shared" si="76"/>
        <v>168.8</v>
      </c>
      <c r="J154" s="27">
        <v>0</v>
      </c>
      <c r="K154" s="27">
        <v>0</v>
      </c>
      <c r="L154" s="27">
        <v>168.8</v>
      </c>
      <c r="M154" s="27">
        <v>0</v>
      </c>
      <c r="N154" s="27">
        <f t="shared" si="77"/>
        <v>100</v>
      </c>
      <c r="O154" s="27">
        <v>0</v>
      </c>
      <c r="P154" s="27">
        <v>0</v>
      </c>
      <c r="Q154" s="27">
        <f>L154/G154*100</f>
        <v>100</v>
      </c>
      <c r="R154" s="27">
        <v>0</v>
      </c>
    </row>
    <row r="155" spans="1:18" s="25" customFormat="1" ht="25.5" customHeight="1">
      <c r="A155" s="28"/>
      <c r="B155" s="115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7"/>
    </row>
    <row r="156" spans="1:18" s="25" customFormat="1" ht="74.25" customHeight="1">
      <c r="A156" s="28"/>
      <c r="B156" s="92" t="s">
        <v>54</v>
      </c>
      <c r="C156" s="71"/>
      <c r="D156" s="54">
        <f>D157+D164</f>
        <v>4785.7</v>
      </c>
      <c r="E156" s="54">
        <f t="shared" ref="E156:M156" si="78">E157+E164</f>
        <v>0</v>
      </c>
      <c r="F156" s="54">
        <f t="shared" si="78"/>
        <v>0</v>
      </c>
      <c r="G156" s="54">
        <f t="shared" si="78"/>
        <v>4785.7</v>
      </c>
      <c r="H156" s="54">
        <f t="shared" si="78"/>
        <v>0</v>
      </c>
      <c r="I156" s="54">
        <f t="shared" si="78"/>
        <v>4785.7</v>
      </c>
      <c r="J156" s="54">
        <f t="shared" si="78"/>
        <v>0</v>
      </c>
      <c r="K156" s="54">
        <f t="shared" si="78"/>
        <v>0</v>
      </c>
      <c r="L156" s="54">
        <f t="shared" si="78"/>
        <v>4785.7</v>
      </c>
      <c r="M156" s="54">
        <f t="shared" si="78"/>
        <v>0</v>
      </c>
      <c r="N156" s="54">
        <f t="shared" si="77"/>
        <v>100</v>
      </c>
      <c r="O156" s="54">
        <v>0</v>
      </c>
      <c r="P156" s="54">
        <v>0</v>
      </c>
      <c r="Q156" s="54">
        <f t="shared" ref="Q156:Q165" si="79">L156/G156*100</f>
        <v>100</v>
      </c>
      <c r="R156" s="54">
        <v>0</v>
      </c>
    </row>
    <row r="157" spans="1:18" s="25" customFormat="1" ht="55.5" customHeight="1">
      <c r="A157" s="28"/>
      <c r="B157" s="89" t="s">
        <v>55</v>
      </c>
      <c r="C157" s="90" t="s">
        <v>151</v>
      </c>
      <c r="D157" s="77">
        <f>D158+D159+D160+D161+D162+D163</f>
        <v>4582.5</v>
      </c>
      <c r="E157" s="77">
        <f t="shared" ref="E157:M157" si="80">E158+E159+E160+E161+E162+E163</f>
        <v>0</v>
      </c>
      <c r="F157" s="77">
        <f t="shared" si="80"/>
        <v>0</v>
      </c>
      <c r="G157" s="77">
        <f t="shared" si="80"/>
        <v>4582.5</v>
      </c>
      <c r="H157" s="77">
        <f t="shared" si="80"/>
        <v>0</v>
      </c>
      <c r="I157" s="77">
        <f t="shared" si="80"/>
        <v>4582.5</v>
      </c>
      <c r="J157" s="77">
        <f t="shared" si="80"/>
        <v>0</v>
      </c>
      <c r="K157" s="77">
        <f t="shared" si="80"/>
        <v>0</v>
      </c>
      <c r="L157" s="77">
        <f t="shared" si="80"/>
        <v>4582.5</v>
      </c>
      <c r="M157" s="77">
        <f t="shared" si="80"/>
        <v>0</v>
      </c>
      <c r="N157" s="77">
        <f t="shared" si="77"/>
        <v>100</v>
      </c>
      <c r="O157" s="77">
        <v>0</v>
      </c>
      <c r="P157" s="77">
        <v>0</v>
      </c>
      <c r="Q157" s="77">
        <f t="shared" si="79"/>
        <v>100</v>
      </c>
      <c r="R157" s="77">
        <v>0</v>
      </c>
    </row>
    <row r="158" spans="1:18" s="25" customFormat="1" ht="30" customHeight="1">
      <c r="A158" s="28"/>
      <c r="B158" s="66" t="s">
        <v>56</v>
      </c>
      <c r="C158" s="72"/>
      <c r="D158" s="27">
        <f t="shared" si="75"/>
        <v>4170.3999999999996</v>
      </c>
      <c r="E158" s="27">
        <v>0</v>
      </c>
      <c r="F158" s="27">
        <v>0</v>
      </c>
      <c r="G158" s="27">
        <v>4170.3999999999996</v>
      </c>
      <c r="H158" s="27">
        <v>0</v>
      </c>
      <c r="I158" s="27">
        <f t="shared" si="76"/>
        <v>4170.3999999999996</v>
      </c>
      <c r="J158" s="27">
        <v>0</v>
      </c>
      <c r="K158" s="27">
        <v>0</v>
      </c>
      <c r="L158" s="27">
        <v>4170.3999999999996</v>
      </c>
      <c r="M158" s="27">
        <v>0</v>
      </c>
      <c r="N158" s="27">
        <f t="shared" si="77"/>
        <v>100</v>
      </c>
      <c r="O158" s="27">
        <v>0</v>
      </c>
      <c r="P158" s="27">
        <v>0</v>
      </c>
      <c r="Q158" s="27">
        <f t="shared" si="79"/>
        <v>100</v>
      </c>
      <c r="R158" s="27">
        <v>0</v>
      </c>
    </row>
    <row r="159" spans="1:18" s="25" customFormat="1" ht="22.5" customHeight="1">
      <c r="A159" s="28"/>
      <c r="B159" s="66" t="s">
        <v>121</v>
      </c>
      <c r="C159" s="72"/>
      <c r="D159" s="27">
        <f t="shared" si="75"/>
        <v>219.6</v>
      </c>
      <c r="E159" s="27">
        <v>0</v>
      </c>
      <c r="F159" s="27">
        <v>0</v>
      </c>
      <c r="G159" s="27">
        <v>219.6</v>
      </c>
      <c r="H159" s="27">
        <v>0</v>
      </c>
      <c r="I159" s="27">
        <f t="shared" si="76"/>
        <v>219.6</v>
      </c>
      <c r="J159" s="27">
        <v>0</v>
      </c>
      <c r="K159" s="27">
        <v>0</v>
      </c>
      <c r="L159" s="27">
        <v>219.6</v>
      </c>
      <c r="M159" s="27">
        <v>0</v>
      </c>
      <c r="N159" s="27">
        <f t="shared" si="77"/>
        <v>100</v>
      </c>
      <c r="O159" s="27">
        <v>0</v>
      </c>
      <c r="P159" s="27">
        <v>0</v>
      </c>
      <c r="Q159" s="27">
        <f t="shared" si="79"/>
        <v>100</v>
      </c>
      <c r="R159" s="27">
        <v>0</v>
      </c>
    </row>
    <row r="160" spans="1:18" s="25" customFormat="1" ht="20.25" customHeight="1">
      <c r="A160" s="28"/>
      <c r="B160" s="66" t="s">
        <v>57</v>
      </c>
      <c r="C160" s="72"/>
      <c r="D160" s="27">
        <f t="shared" si="75"/>
        <v>29</v>
      </c>
      <c r="E160" s="27">
        <v>0</v>
      </c>
      <c r="F160" s="27">
        <v>0</v>
      </c>
      <c r="G160" s="27">
        <v>29</v>
      </c>
      <c r="H160" s="27">
        <v>0</v>
      </c>
      <c r="I160" s="27">
        <f t="shared" si="76"/>
        <v>29</v>
      </c>
      <c r="J160" s="27">
        <v>0</v>
      </c>
      <c r="K160" s="27">
        <v>0</v>
      </c>
      <c r="L160" s="27">
        <v>29</v>
      </c>
      <c r="M160" s="27">
        <v>0</v>
      </c>
      <c r="N160" s="27">
        <f t="shared" si="77"/>
        <v>100</v>
      </c>
      <c r="O160" s="27">
        <v>0</v>
      </c>
      <c r="P160" s="27">
        <v>0</v>
      </c>
      <c r="Q160" s="27">
        <f t="shared" si="79"/>
        <v>100</v>
      </c>
      <c r="R160" s="27">
        <v>0</v>
      </c>
    </row>
    <row r="161" spans="1:18" s="25" customFormat="1" ht="22.5" customHeight="1">
      <c r="A161" s="28"/>
      <c r="B161" s="66" t="s">
        <v>58</v>
      </c>
      <c r="C161" s="72"/>
      <c r="D161" s="27">
        <f t="shared" si="75"/>
        <v>102</v>
      </c>
      <c r="E161" s="27">
        <v>0</v>
      </c>
      <c r="F161" s="27">
        <v>0</v>
      </c>
      <c r="G161" s="27">
        <v>102</v>
      </c>
      <c r="H161" s="27">
        <v>0</v>
      </c>
      <c r="I161" s="27">
        <f t="shared" si="76"/>
        <v>102</v>
      </c>
      <c r="J161" s="27">
        <v>0</v>
      </c>
      <c r="K161" s="27">
        <v>0</v>
      </c>
      <c r="L161" s="27">
        <v>102</v>
      </c>
      <c r="M161" s="27">
        <v>0</v>
      </c>
      <c r="N161" s="27">
        <f t="shared" si="77"/>
        <v>100</v>
      </c>
      <c r="O161" s="27">
        <v>0</v>
      </c>
      <c r="P161" s="27">
        <v>0</v>
      </c>
      <c r="Q161" s="27">
        <f t="shared" si="79"/>
        <v>100</v>
      </c>
      <c r="R161" s="27">
        <v>0</v>
      </c>
    </row>
    <row r="162" spans="1:18" s="25" customFormat="1" ht="73.5" customHeight="1">
      <c r="A162" s="28"/>
      <c r="B162" s="66" t="s">
        <v>59</v>
      </c>
      <c r="C162" s="72"/>
      <c r="D162" s="27">
        <f t="shared" si="75"/>
        <v>31.4</v>
      </c>
      <c r="E162" s="27">
        <v>0</v>
      </c>
      <c r="F162" s="27">
        <v>0</v>
      </c>
      <c r="G162" s="27">
        <v>31.4</v>
      </c>
      <c r="H162" s="27">
        <v>0</v>
      </c>
      <c r="I162" s="27">
        <f t="shared" si="76"/>
        <v>31.4</v>
      </c>
      <c r="J162" s="27">
        <v>0</v>
      </c>
      <c r="K162" s="27">
        <v>0</v>
      </c>
      <c r="L162" s="27">
        <v>31.4</v>
      </c>
      <c r="M162" s="27">
        <v>0</v>
      </c>
      <c r="N162" s="27">
        <f t="shared" si="77"/>
        <v>100</v>
      </c>
      <c r="O162" s="27">
        <v>0</v>
      </c>
      <c r="P162" s="27">
        <v>0</v>
      </c>
      <c r="Q162" s="27">
        <f t="shared" si="79"/>
        <v>100</v>
      </c>
      <c r="R162" s="27">
        <v>0</v>
      </c>
    </row>
    <row r="163" spans="1:18" s="25" customFormat="1" ht="31.5" customHeight="1">
      <c r="A163" s="28"/>
      <c r="B163" s="66" t="s">
        <v>60</v>
      </c>
      <c r="C163" s="72"/>
      <c r="D163" s="27">
        <f t="shared" si="75"/>
        <v>30.1</v>
      </c>
      <c r="E163" s="27">
        <v>0</v>
      </c>
      <c r="F163" s="27">
        <v>0</v>
      </c>
      <c r="G163" s="27">
        <v>30.1</v>
      </c>
      <c r="H163" s="27">
        <v>0</v>
      </c>
      <c r="I163" s="27">
        <f t="shared" si="76"/>
        <v>30.1</v>
      </c>
      <c r="J163" s="27">
        <v>0</v>
      </c>
      <c r="K163" s="27">
        <v>0</v>
      </c>
      <c r="L163" s="27">
        <v>30.1</v>
      </c>
      <c r="M163" s="27">
        <v>0</v>
      </c>
      <c r="N163" s="27">
        <f t="shared" si="77"/>
        <v>100</v>
      </c>
      <c r="O163" s="27">
        <v>0</v>
      </c>
      <c r="P163" s="27">
        <v>0</v>
      </c>
      <c r="Q163" s="27">
        <f t="shared" si="79"/>
        <v>100</v>
      </c>
      <c r="R163" s="27">
        <v>0</v>
      </c>
    </row>
    <row r="164" spans="1:18" s="25" customFormat="1" ht="50.25" customHeight="1">
      <c r="A164" s="28"/>
      <c r="B164" s="91" t="s">
        <v>61</v>
      </c>
      <c r="C164" s="90" t="s">
        <v>151</v>
      </c>
      <c r="D164" s="77">
        <f>D165</f>
        <v>203.2</v>
      </c>
      <c r="E164" s="77">
        <f t="shared" ref="E164:M164" si="81">E165</f>
        <v>0</v>
      </c>
      <c r="F164" s="77">
        <f t="shared" si="81"/>
        <v>0</v>
      </c>
      <c r="G164" s="77">
        <f t="shared" si="81"/>
        <v>203.2</v>
      </c>
      <c r="H164" s="77">
        <f t="shared" si="81"/>
        <v>0</v>
      </c>
      <c r="I164" s="77">
        <f t="shared" si="81"/>
        <v>203.2</v>
      </c>
      <c r="J164" s="77">
        <f t="shared" si="81"/>
        <v>0</v>
      </c>
      <c r="K164" s="77">
        <f t="shared" si="81"/>
        <v>0</v>
      </c>
      <c r="L164" s="77">
        <f t="shared" si="81"/>
        <v>203.2</v>
      </c>
      <c r="M164" s="77">
        <f t="shared" si="81"/>
        <v>0</v>
      </c>
      <c r="N164" s="77">
        <f t="shared" si="77"/>
        <v>100</v>
      </c>
      <c r="O164" s="77">
        <v>0</v>
      </c>
      <c r="P164" s="77">
        <v>0</v>
      </c>
      <c r="Q164" s="77">
        <f t="shared" si="79"/>
        <v>100</v>
      </c>
      <c r="R164" s="77">
        <v>0</v>
      </c>
    </row>
    <row r="165" spans="1:18" s="25" customFormat="1" ht="28.5" customHeight="1">
      <c r="A165" s="28"/>
      <c r="B165" s="66" t="s">
        <v>62</v>
      </c>
      <c r="C165" s="41"/>
      <c r="D165" s="27">
        <f t="shared" si="75"/>
        <v>203.2</v>
      </c>
      <c r="E165" s="27">
        <v>0</v>
      </c>
      <c r="F165" s="27">
        <v>0</v>
      </c>
      <c r="G165" s="27">
        <v>203.2</v>
      </c>
      <c r="H165" s="27">
        <v>0</v>
      </c>
      <c r="I165" s="27">
        <f t="shared" si="76"/>
        <v>203.2</v>
      </c>
      <c r="J165" s="27">
        <v>0</v>
      </c>
      <c r="K165" s="27">
        <v>0</v>
      </c>
      <c r="L165" s="27">
        <v>203.2</v>
      </c>
      <c r="M165" s="27">
        <v>0</v>
      </c>
      <c r="N165" s="27">
        <f t="shared" si="77"/>
        <v>100</v>
      </c>
      <c r="O165" s="27">
        <v>0</v>
      </c>
      <c r="P165" s="27">
        <v>0</v>
      </c>
      <c r="Q165" s="27">
        <f t="shared" si="79"/>
        <v>100</v>
      </c>
      <c r="R165" s="27">
        <v>0</v>
      </c>
    </row>
    <row r="166" spans="1:18" s="25" customFormat="1" ht="24" customHeight="1">
      <c r="A166" s="28"/>
      <c r="B166" s="115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7"/>
    </row>
    <row r="167" spans="1:18" s="13" customFormat="1" ht="74.25" customHeight="1">
      <c r="A167" s="12">
        <v>16</v>
      </c>
      <c r="B167" s="60" t="s">
        <v>34</v>
      </c>
      <c r="C167" s="53" t="s">
        <v>151</v>
      </c>
      <c r="D167" s="54">
        <f>D168+D169+D170+D171</f>
        <v>41195.85</v>
      </c>
      <c r="E167" s="54">
        <f t="shared" ref="E167:M167" si="82">E168+E169+E170+E171</f>
        <v>33780.700000000004</v>
      </c>
      <c r="F167" s="54">
        <f t="shared" si="82"/>
        <v>1407.5</v>
      </c>
      <c r="G167" s="54">
        <f t="shared" si="82"/>
        <v>6007.6500000000005</v>
      </c>
      <c r="H167" s="54">
        <f t="shared" si="82"/>
        <v>0</v>
      </c>
      <c r="I167" s="54">
        <f t="shared" si="82"/>
        <v>40606.000000000007</v>
      </c>
      <c r="J167" s="54">
        <f t="shared" si="82"/>
        <v>33310.9</v>
      </c>
      <c r="K167" s="54">
        <f t="shared" si="82"/>
        <v>1369.9</v>
      </c>
      <c r="L167" s="54">
        <f t="shared" si="82"/>
        <v>5925.2000000000007</v>
      </c>
      <c r="M167" s="54">
        <f t="shared" si="82"/>
        <v>0</v>
      </c>
      <c r="N167" s="54">
        <f>I167/D167*100</f>
        <v>98.568181018233659</v>
      </c>
      <c r="O167" s="54">
        <v>0</v>
      </c>
      <c r="P167" s="54">
        <v>0</v>
      </c>
      <c r="Q167" s="54">
        <f>L167/G167*100</f>
        <v>98.62758316479821</v>
      </c>
      <c r="R167" s="54">
        <v>0</v>
      </c>
    </row>
    <row r="168" spans="1:18" s="17" customFormat="1" ht="66" customHeight="1">
      <c r="A168" s="14"/>
      <c r="B168" s="67" t="s">
        <v>35</v>
      </c>
      <c r="C168" s="56"/>
      <c r="D168" s="27">
        <f>E168+F168+G168</f>
        <v>220.8</v>
      </c>
      <c r="E168" s="27">
        <v>0</v>
      </c>
      <c r="F168" s="27">
        <v>0</v>
      </c>
      <c r="G168" s="27">
        <v>220.8</v>
      </c>
      <c r="H168" s="27">
        <v>0</v>
      </c>
      <c r="I168" s="27">
        <f>J168+K168+L168</f>
        <v>220.8</v>
      </c>
      <c r="J168" s="27">
        <v>0</v>
      </c>
      <c r="K168" s="27">
        <v>0</v>
      </c>
      <c r="L168" s="27">
        <v>220.8</v>
      </c>
      <c r="M168" s="27">
        <v>0</v>
      </c>
      <c r="N168" s="27">
        <f>I168/D168*100</f>
        <v>100</v>
      </c>
      <c r="O168" s="27">
        <v>0</v>
      </c>
      <c r="P168" s="27">
        <v>0</v>
      </c>
      <c r="Q168" s="27">
        <f>L168/G168*100</f>
        <v>100</v>
      </c>
      <c r="R168" s="27">
        <v>0</v>
      </c>
    </row>
    <row r="169" spans="1:18" s="17" customFormat="1" ht="29.25" customHeight="1">
      <c r="A169" s="14"/>
      <c r="B169" s="67" t="s">
        <v>36</v>
      </c>
      <c r="C169" s="56"/>
      <c r="D169" s="27">
        <f>E169+F169+G169</f>
        <v>36103.25</v>
      </c>
      <c r="E169" s="27">
        <v>29822.400000000001</v>
      </c>
      <c r="F169" s="27">
        <v>1226.4000000000001</v>
      </c>
      <c r="G169" s="27">
        <v>5054.45</v>
      </c>
      <c r="H169" s="27">
        <v>0</v>
      </c>
      <c r="I169" s="27">
        <f>J169+K169+L169</f>
        <v>36103.300000000003</v>
      </c>
      <c r="J169" s="27">
        <v>29822.400000000001</v>
      </c>
      <c r="K169" s="27">
        <v>1226.4000000000001</v>
      </c>
      <c r="L169" s="27">
        <v>5054.5</v>
      </c>
      <c r="M169" s="27">
        <v>0</v>
      </c>
      <c r="N169" s="27">
        <f>I169/D169*100</f>
        <v>100.00013849168705</v>
      </c>
      <c r="O169" s="27">
        <v>0</v>
      </c>
      <c r="P169" s="27">
        <v>0</v>
      </c>
      <c r="Q169" s="27">
        <f>L169/G169*100</f>
        <v>100.00098922731455</v>
      </c>
      <c r="R169" s="27">
        <v>0</v>
      </c>
    </row>
    <row r="170" spans="1:18" s="17" customFormat="1" ht="27.75" customHeight="1">
      <c r="A170" s="14"/>
      <c r="B170" s="67" t="s">
        <v>37</v>
      </c>
      <c r="C170" s="56"/>
      <c r="D170" s="27">
        <f>E170+F170+G170</f>
        <v>4813.2000000000007</v>
      </c>
      <c r="E170" s="27">
        <v>3958.3</v>
      </c>
      <c r="F170" s="27">
        <v>181.1</v>
      </c>
      <c r="G170" s="27">
        <v>673.8</v>
      </c>
      <c r="H170" s="27">
        <v>0</v>
      </c>
      <c r="I170" s="27">
        <f>J170+K170+L170</f>
        <v>4223.3</v>
      </c>
      <c r="J170" s="27">
        <v>3488.5</v>
      </c>
      <c r="K170" s="27">
        <v>143.5</v>
      </c>
      <c r="L170" s="27">
        <v>591.29999999999995</v>
      </c>
      <c r="M170" s="27">
        <v>0</v>
      </c>
      <c r="N170" s="27">
        <f>I170/D170*100</f>
        <v>87.744120335743361</v>
      </c>
      <c r="O170" s="27">
        <v>0</v>
      </c>
      <c r="P170" s="27">
        <v>0</v>
      </c>
      <c r="Q170" s="27">
        <f>L170/G170*100</f>
        <v>87.756010685663398</v>
      </c>
      <c r="R170" s="27">
        <v>0</v>
      </c>
    </row>
    <row r="171" spans="1:18" s="17" customFormat="1" ht="72.75" customHeight="1">
      <c r="A171" s="29"/>
      <c r="B171" s="67" t="s">
        <v>38</v>
      </c>
      <c r="C171" s="56"/>
      <c r="D171" s="27">
        <f>E171+F171+G171</f>
        <v>58.6</v>
      </c>
      <c r="E171" s="27">
        <v>0</v>
      </c>
      <c r="F171" s="27">
        <v>0</v>
      </c>
      <c r="G171" s="27">
        <v>58.6</v>
      </c>
      <c r="H171" s="27">
        <v>0</v>
      </c>
      <c r="I171" s="27">
        <f>J171+K171+L171</f>
        <v>58.6</v>
      </c>
      <c r="J171" s="27">
        <v>0</v>
      </c>
      <c r="K171" s="27">
        <v>0</v>
      </c>
      <c r="L171" s="27">
        <v>58.6</v>
      </c>
      <c r="M171" s="27">
        <v>0</v>
      </c>
      <c r="N171" s="27">
        <f>I171/D171*100</f>
        <v>100</v>
      </c>
      <c r="O171" s="27">
        <v>0</v>
      </c>
      <c r="P171" s="27">
        <v>0</v>
      </c>
      <c r="Q171" s="27">
        <f>L171/G171*100</f>
        <v>100</v>
      </c>
      <c r="R171" s="27">
        <v>1</v>
      </c>
    </row>
    <row r="172" spans="1:18" s="17" customFormat="1" ht="28.5" customHeight="1">
      <c r="A172" s="29"/>
      <c r="B172" s="21"/>
      <c r="C172" s="56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</row>
    <row r="173" spans="1:18" s="18" customFormat="1">
      <c r="G173" s="19"/>
      <c r="L173" s="19"/>
    </row>
    <row r="174" spans="1:18" s="42" customFormat="1" ht="68.25" customHeight="1">
      <c r="A174" s="119" t="s">
        <v>39</v>
      </c>
      <c r="B174" s="119"/>
      <c r="C174" s="119"/>
      <c r="G174" s="20"/>
      <c r="L174" s="20"/>
      <c r="P174" s="118" t="s">
        <v>40</v>
      </c>
      <c r="Q174" s="118"/>
      <c r="R174" s="118"/>
    </row>
  </sheetData>
  <mergeCells count="28">
    <mergeCell ref="P174:R174"/>
    <mergeCell ref="A174:C174"/>
    <mergeCell ref="B110:R110"/>
    <mergeCell ref="B113:R113"/>
    <mergeCell ref="B116:R116"/>
    <mergeCell ref="B120:R120"/>
    <mergeCell ref="B166:R166"/>
    <mergeCell ref="B107:R107"/>
    <mergeCell ref="B155:R155"/>
    <mergeCell ref="B123:R123"/>
    <mergeCell ref="B142:R142"/>
    <mergeCell ref="B150:R150"/>
    <mergeCell ref="B79:R79"/>
    <mergeCell ref="B68:R68"/>
    <mergeCell ref="B25:R25"/>
    <mergeCell ref="B28:R28"/>
    <mergeCell ref="B45:R45"/>
    <mergeCell ref="B48:R48"/>
    <mergeCell ref="B76:R76"/>
    <mergeCell ref="O1:R1"/>
    <mergeCell ref="A2:R2"/>
    <mergeCell ref="P3:R3"/>
    <mergeCell ref="A4:A5"/>
    <mergeCell ref="B4:B5"/>
    <mergeCell ref="C4:C5"/>
    <mergeCell ref="D4:H4"/>
    <mergeCell ref="I4:M4"/>
    <mergeCell ref="N4:R4"/>
  </mergeCells>
  <phoneticPr fontId="12" type="noConversion"/>
  <pageMargins left="0.57999999999999996" right="0.27" top="0.28999999999999998" bottom="0.39370078740157483" header="0.31496062992125984" footer="0.31496062992125984"/>
  <pageSetup paperSize="9" scale="70" orientation="landscape" r:id="rId1"/>
  <rowBreaks count="2" manualBreakCount="2">
    <brk id="17" max="18" man="1"/>
    <brk id="60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sqref="A1:A3"/>
    </sheetView>
  </sheetViews>
  <sheetFormatPr defaultRowHeight="15"/>
  <cols>
    <col min="1" max="1" width="26.7109375" customWidth="1"/>
    <col min="4" max="4" width="24" customWidth="1"/>
  </cols>
  <sheetData>
    <row r="1" spans="1:4" ht="60">
      <c r="A1" s="48" t="s">
        <v>122</v>
      </c>
    </row>
    <row r="2" spans="1:4" ht="90">
      <c r="A2" s="48" t="s">
        <v>123</v>
      </c>
    </row>
    <row r="3" spans="1:4" ht="75">
      <c r="A3" s="48" t="s">
        <v>124</v>
      </c>
    </row>
    <row r="4" spans="1:4" ht="128.25" customHeight="1">
      <c r="A4" s="14" t="s">
        <v>184</v>
      </c>
      <c r="D4" s="14" t="s">
        <v>185</v>
      </c>
    </row>
    <row r="5" spans="1:4" ht="96">
      <c r="A5" s="30" t="s">
        <v>51</v>
      </c>
      <c r="D5" s="23" t="s">
        <v>52</v>
      </c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4"/>
  <sheetViews>
    <sheetView workbookViewId="0">
      <selection activeCell="C3" sqref="C3:C74"/>
    </sheetView>
  </sheetViews>
  <sheetFormatPr defaultRowHeight="15"/>
  <sheetData>
    <row r="1" spans="1:3">
      <c r="A1" s="121" t="s">
        <v>134</v>
      </c>
    </row>
    <row r="2" spans="1:3">
      <c r="A2" s="123"/>
    </row>
    <row r="3" spans="1:3">
      <c r="A3" s="121" t="s">
        <v>135</v>
      </c>
      <c r="C3" s="121" t="s">
        <v>134</v>
      </c>
    </row>
    <row r="4" spans="1:3">
      <c r="A4" s="123"/>
      <c r="C4" s="123"/>
    </row>
    <row r="5" spans="1:3">
      <c r="A5" s="127" t="s">
        <v>131</v>
      </c>
      <c r="C5" s="121" t="s">
        <v>135</v>
      </c>
    </row>
    <row r="6" spans="1:3">
      <c r="A6" s="130"/>
      <c r="C6" s="123"/>
    </row>
    <row r="7" spans="1:3">
      <c r="A7" s="127" t="s">
        <v>86</v>
      </c>
      <c r="C7" s="127" t="s">
        <v>131</v>
      </c>
    </row>
    <row r="8" spans="1:3">
      <c r="A8" s="130"/>
      <c r="C8" s="130"/>
    </row>
    <row r="9" spans="1:3">
      <c r="A9" s="127" t="s">
        <v>87</v>
      </c>
      <c r="C9" s="127" t="s">
        <v>86</v>
      </c>
    </row>
    <row r="10" spans="1:3">
      <c r="A10" s="130"/>
      <c r="C10" s="130"/>
    </row>
    <row r="11" spans="1:3">
      <c r="A11" s="120" t="s">
        <v>136</v>
      </c>
      <c r="C11" s="127" t="s">
        <v>87</v>
      </c>
    </row>
    <row r="12" spans="1:3">
      <c r="A12" s="120"/>
      <c r="C12" s="130"/>
    </row>
    <row r="13" spans="1:3">
      <c r="A13" s="121" t="s">
        <v>88</v>
      </c>
      <c r="C13" s="120" t="s">
        <v>136</v>
      </c>
    </row>
    <row r="14" spans="1:3">
      <c r="A14" s="122"/>
      <c r="C14" s="120"/>
    </row>
    <row r="15" spans="1:3">
      <c r="A15" s="121" t="s">
        <v>89</v>
      </c>
      <c r="C15" s="121" t="s">
        <v>88</v>
      </c>
    </row>
    <row r="16" spans="1:3">
      <c r="A16" s="123"/>
      <c r="C16" s="122"/>
    </row>
    <row r="17" spans="1:3">
      <c r="A17" s="121" t="s">
        <v>90</v>
      </c>
      <c r="C17" s="121" t="s">
        <v>89</v>
      </c>
    </row>
    <row r="18" spans="1:3">
      <c r="A18" s="123"/>
      <c r="C18" s="123"/>
    </row>
    <row r="19" spans="1:3">
      <c r="A19" s="121" t="s">
        <v>91</v>
      </c>
      <c r="C19" s="121" t="s">
        <v>90</v>
      </c>
    </row>
    <row r="20" spans="1:3">
      <c r="A20" s="123"/>
      <c r="C20" s="123"/>
    </row>
    <row r="21" spans="1:3">
      <c r="A21" s="129" t="s">
        <v>92</v>
      </c>
      <c r="C21" s="121" t="s">
        <v>91</v>
      </c>
    </row>
    <row r="22" spans="1:3">
      <c r="A22" s="123"/>
      <c r="C22" s="123"/>
    </row>
    <row r="23" spans="1:3">
      <c r="A23" s="121" t="s">
        <v>93</v>
      </c>
      <c r="C23" s="129" t="s">
        <v>92</v>
      </c>
    </row>
    <row r="24" spans="1:3">
      <c r="A24" s="123"/>
      <c r="C24" s="123"/>
    </row>
    <row r="25" spans="1:3">
      <c r="A25" s="121" t="s">
        <v>137</v>
      </c>
      <c r="C25" s="121" t="s">
        <v>93</v>
      </c>
    </row>
    <row r="26" spans="1:3">
      <c r="A26" s="123"/>
      <c r="C26" s="123"/>
    </row>
    <row r="27" spans="1:3">
      <c r="A27" s="120" t="s">
        <v>94</v>
      </c>
      <c r="C27" s="121" t="s">
        <v>137</v>
      </c>
    </row>
    <row r="28" spans="1:3">
      <c r="A28" s="120"/>
      <c r="C28" s="123"/>
    </row>
    <row r="29" spans="1:3">
      <c r="A29" s="120" t="s">
        <v>95</v>
      </c>
      <c r="C29" s="120" t="s">
        <v>94</v>
      </c>
    </row>
    <row r="30" spans="1:3">
      <c r="A30" s="120"/>
      <c r="C30" s="120"/>
    </row>
    <row r="31" spans="1:3">
      <c r="A31" s="127" t="s">
        <v>96</v>
      </c>
      <c r="C31" s="120" t="s">
        <v>95</v>
      </c>
    </row>
    <row r="32" spans="1:3">
      <c r="A32" s="130"/>
      <c r="C32" s="120"/>
    </row>
    <row r="33" spans="1:3">
      <c r="A33" s="121" t="s">
        <v>113</v>
      </c>
      <c r="C33" s="127" t="s">
        <v>96</v>
      </c>
    </row>
    <row r="34" spans="1:3">
      <c r="A34" s="123"/>
      <c r="C34" s="130"/>
    </row>
    <row r="35" spans="1:3">
      <c r="A35" s="120" t="s">
        <v>114</v>
      </c>
      <c r="C35" s="121" t="s">
        <v>113</v>
      </c>
    </row>
    <row r="36" spans="1:3">
      <c r="A36" s="120"/>
      <c r="C36" s="123"/>
    </row>
    <row r="37" spans="1:3">
      <c r="A37" s="121" t="s">
        <v>138</v>
      </c>
      <c r="C37" s="120" t="s">
        <v>114</v>
      </c>
    </row>
    <row r="38" spans="1:3">
      <c r="A38" s="123"/>
      <c r="C38" s="120"/>
    </row>
    <row r="39" spans="1:3">
      <c r="A39" s="121" t="s">
        <v>139</v>
      </c>
      <c r="C39" s="121" t="s">
        <v>138</v>
      </c>
    </row>
    <row r="40" spans="1:3">
      <c r="A40" s="122"/>
      <c r="C40" s="123"/>
    </row>
    <row r="41" spans="1:3">
      <c r="A41" s="121" t="s">
        <v>140</v>
      </c>
      <c r="C41" s="121" t="s">
        <v>139</v>
      </c>
    </row>
    <row r="42" spans="1:3">
      <c r="A42" s="122"/>
      <c r="C42" s="122"/>
    </row>
    <row r="43" spans="1:3">
      <c r="A43" s="121" t="s">
        <v>115</v>
      </c>
      <c r="C43" s="121" t="s">
        <v>140</v>
      </c>
    </row>
    <row r="44" spans="1:3">
      <c r="A44" s="122"/>
      <c r="C44" s="122"/>
    </row>
    <row r="45" spans="1:3">
      <c r="A45" s="127" t="s">
        <v>132</v>
      </c>
      <c r="C45" s="121" t="s">
        <v>115</v>
      </c>
    </row>
    <row r="46" spans="1:3">
      <c r="A46" s="128"/>
      <c r="C46" s="122"/>
    </row>
    <row r="47" spans="1:3">
      <c r="A47" s="124" t="s">
        <v>141</v>
      </c>
      <c r="C47" s="127" t="s">
        <v>132</v>
      </c>
    </row>
    <row r="48" spans="1:3">
      <c r="A48" s="125"/>
      <c r="C48" s="128"/>
    </row>
    <row r="49" spans="1:3">
      <c r="A49" s="126"/>
      <c r="C49" s="124" t="s">
        <v>141</v>
      </c>
    </row>
    <row r="50" spans="1:3">
      <c r="A50" s="120" t="s">
        <v>133</v>
      </c>
      <c r="C50" s="125"/>
    </row>
    <row r="51" spans="1:3">
      <c r="A51" s="120"/>
      <c r="C51" s="126"/>
    </row>
    <row r="52" spans="1:3">
      <c r="A52" s="121" t="s">
        <v>116</v>
      </c>
      <c r="C52" s="120" t="s">
        <v>133</v>
      </c>
    </row>
    <row r="53" spans="1:3">
      <c r="A53" s="123"/>
      <c r="C53" s="120"/>
    </row>
    <row r="54" spans="1:3">
      <c r="A54" s="121" t="s">
        <v>117</v>
      </c>
      <c r="C54" s="121" t="s">
        <v>116</v>
      </c>
    </row>
    <row r="55" spans="1:3">
      <c r="A55" s="123"/>
      <c r="C55" s="123"/>
    </row>
    <row r="56" spans="1:3">
      <c r="A56" s="121" t="s">
        <v>142</v>
      </c>
      <c r="C56" s="121" t="s">
        <v>117</v>
      </c>
    </row>
    <row r="57" spans="1:3">
      <c r="A57" s="123"/>
      <c r="C57" s="123"/>
    </row>
    <row r="58" spans="1:3">
      <c r="A58" s="121" t="s">
        <v>118</v>
      </c>
      <c r="C58" s="121" t="s">
        <v>142</v>
      </c>
    </row>
    <row r="59" spans="1:3">
      <c r="A59" s="123"/>
      <c r="C59" s="123"/>
    </row>
    <row r="60" spans="1:3">
      <c r="A60" s="121" t="s">
        <v>143</v>
      </c>
      <c r="C60" s="121" t="s">
        <v>118</v>
      </c>
    </row>
    <row r="61" spans="1:3">
      <c r="A61" s="123"/>
      <c r="C61" s="123"/>
    </row>
    <row r="62" spans="1:3">
      <c r="A62" s="121" t="s">
        <v>119</v>
      </c>
      <c r="C62" s="121" t="s">
        <v>143</v>
      </c>
    </row>
    <row r="63" spans="1:3">
      <c r="A63" s="123"/>
      <c r="C63" s="123"/>
    </row>
    <row r="64" spans="1:3">
      <c r="C64" s="121" t="s">
        <v>119</v>
      </c>
    </row>
    <row r="65" spans="3:3">
      <c r="C65" s="123"/>
    </row>
    <row r="66" spans="3:3">
      <c r="C66" s="124" t="s">
        <v>144</v>
      </c>
    </row>
    <row r="67" spans="3:3">
      <c r="C67" s="125"/>
    </row>
    <row r="68" spans="3:3">
      <c r="C68" s="126"/>
    </row>
    <row r="69" spans="3:3">
      <c r="C69" s="120" t="s">
        <v>122</v>
      </c>
    </row>
    <row r="70" spans="3:3">
      <c r="C70" s="120"/>
    </row>
    <row r="71" spans="3:3">
      <c r="C71" s="121" t="s">
        <v>123</v>
      </c>
    </row>
    <row r="72" spans="3:3">
      <c r="C72" s="123"/>
    </row>
    <row r="73" spans="3:3">
      <c r="C73" s="121" t="s">
        <v>124</v>
      </c>
    </row>
    <row r="74" spans="3:3">
      <c r="C74" s="123"/>
    </row>
  </sheetData>
  <mergeCells count="66">
    <mergeCell ref="C3:C4"/>
    <mergeCell ref="A13:A14"/>
    <mergeCell ref="C13:C14"/>
    <mergeCell ref="A27:A28"/>
    <mergeCell ref="C19:C20"/>
    <mergeCell ref="A25:A26"/>
    <mergeCell ref="A19:A20"/>
    <mergeCell ref="C5:C6"/>
    <mergeCell ref="C7:C8"/>
    <mergeCell ref="C9:C10"/>
    <mergeCell ref="A1:A2"/>
    <mergeCell ref="A3:A4"/>
    <mergeCell ref="A5:A6"/>
    <mergeCell ref="A11:A12"/>
    <mergeCell ref="A9:A10"/>
    <mergeCell ref="A7:A8"/>
    <mergeCell ref="A37:A38"/>
    <mergeCell ref="C35:C36"/>
    <mergeCell ref="A31:A32"/>
    <mergeCell ref="C27:C28"/>
    <mergeCell ref="C31:C32"/>
    <mergeCell ref="C11:C12"/>
    <mergeCell ref="A15:A16"/>
    <mergeCell ref="C15:C16"/>
    <mergeCell ref="C21:C22"/>
    <mergeCell ref="A17:A18"/>
    <mergeCell ref="A45:A46"/>
    <mergeCell ref="C23:C24"/>
    <mergeCell ref="C17:C18"/>
    <mergeCell ref="A21:A22"/>
    <mergeCell ref="A23:A24"/>
    <mergeCell ref="C25:C26"/>
    <mergeCell ref="A33:A34"/>
    <mergeCell ref="C37:C38"/>
    <mergeCell ref="C33:C34"/>
    <mergeCell ref="A35:A36"/>
    <mergeCell ref="C64:C65"/>
    <mergeCell ref="C29:C30"/>
    <mergeCell ref="A29:A30"/>
    <mergeCell ref="C47:C48"/>
    <mergeCell ref="C41:C42"/>
    <mergeCell ref="C39:C40"/>
    <mergeCell ref="A39:A40"/>
    <mergeCell ref="A41:A42"/>
    <mergeCell ref="A43:A44"/>
    <mergeCell ref="A47:A49"/>
    <mergeCell ref="C56:C57"/>
    <mergeCell ref="A62:A63"/>
    <mergeCell ref="A60:A61"/>
    <mergeCell ref="A56:A57"/>
    <mergeCell ref="C73:C74"/>
    <mergeCell ref="C66:C68"/>
    <mergeCell ref="C62:C63"/>
    <mergeCell ref="C58:C59"/>
    <mergeCell ref="C60:C61"/>
    <mergeCell ref="C71:C72"/>
    <mergeCell ref="C69:C70"/>
    <mergeCell ref="C45:C46"/>
    <mergeCell ref="C43:C44"/>
    <mergeCell ref="A50:A51"/>
    <mergeCell ref="A52:A53"/>
    <mergeCell ref="A54:A55"/>
    <mergeCell ref="A58:A59"/>
    <mergeCell ref="C49:C51"/>
    <mergeCell ref="C52:C53"/>
    <mergeCell ref="C54:C55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2020-03-18T05:50:00Z</cp:lastPrinted>
  <dcterms:created xsi:type="dcterms:W3CDTF">2018-03-05T17:06:17Z</dcterms:created>
  <dcterms:modified xsi:type="dcterms:W3CDTF">2020-03-18T05:50:04Z</dcterms:modified>
</cp:coreProperties>
</file>